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評分報告" sheetId="1" r:id="rId1"/>
    <sheet name="評分表" sheetId="2" r:id="rId2"/>
  </sheets>
  <definedNames>
    <definedName name="_xlnm.Print_Area" localSheetId="0">'評分報告'!$A$1:$T$156</definedName>
  </definedNames>
  <calcPr fullCalcOnLoad="1"/>
</workbook>
</file>

<file path=xl/comments1.xml><?xml version="1.0" encoding="utf-8"?>
<comments xmlns="http://schemas.openxmlformats.org/spreadsheetml/2006/main">
  <authors>
    <author>Master</author>
    <author>EKROFFF</author>
    <author>Winnie TO</author>
  </authors>
  <commentList>
    <comment ref="E12" authorId="0">
      <text>
        <r>
          <rPr>
            <sz val="9"/>
            <rFont val="Tahoma"/>
            <family val="2"/>
          </rPr>
          <t>請填阿拉伯數字。</t>
        </r>
      </text>
    </comment>
    <comment ref="C13" authorId="0">
      <text>
        <r>
          <rPr>
            <sz val="9"/>
            <rFont val="Tahoma"/>
            <family val="2"/>
          </rPr>
          <t>請填代號：
KLB=九龍灣區,
KTD=觀塘區,
LYM=鯉魚門區,
SKD=西貢區,
SMP-秀茂坪區,
TKO=將軍澳區,
TWS=慈雲山區,
WTS=黃大仙區.</t>
        </r>
      </text>
    </comment>
    <comment ref="O29" authorId="1">
      <text>
        <r>
          <rPr>
            <b/>
            <sz val="9"/>
            <rFont val="Tahoma"/>
            <family val="2"/>
          </rPr>
          <t>請輪入大階</t>
        </r>
        <r>
          <rPr>
            <b/>
            <sz val="9"/>
            <rFont val="Tahoma"/>
            <family val="2"/>
          </rPr>
          <t>A,B,C,D</t>
        </r>
        <r>
          <rPr>
            <b/>
            <sz val="9"/>
            <rFont val="Tahoma"/>
            <family val="2"/>
          </rPr>
          <t>或</t>
        </r>
        <r>
          <rPr>
            <b/>
            <sz val="9"/>
            <rFont val="Tahoma"/>
            <family val="2"/>
          </rPr>
          <t>E
(</t>
        </r>
        <r>
          <rPr>
            <b/>
            <sz val="9"/>
            <rFont val="Tahoma"/>
            <family val="2"/>
          </rPr>
          <t>以下均請輸入大階</t>
        </r>
        <r>
          <rPr>
            <b/>
            <sz val="9"/>
            <rFont val="Tahoma"/>
            <family val="2"/>
          </rPr>
          <t>)</t>
        </r>
      </text>
    </comment>
    <comment ref="O36" authorId="1">
      <text>
        <r>
          <rPr>
            <b/>
            <sz val="9"/>
            <rFont val="Tahoma"/>
            <family val="2"/>
          </rPr>
          <t>請輪入大階A,B,C,D或E
(以下均請輸入大階)</t>
        </r>
      </text>
    </comment>
    <comment ref="O43" authorId="1">
      <text>
        <r>
          <rPr>
            <b/>
            <sz val="9"/>
            <rFont val="Tahoma"/>
            <family val="2"/>
          </rPr>
          <t>請輪入大階A,B,C,D或E
(以下均請輸入大階)</t>
        </r>
      </text>
    </comment>
    <comment ref="O50" authorId="1">
      <text>
        <r>
          <rPr>
            <b/>
            <sz val="9"/>
            <rFont val="Tahoma"/>
            <family val="2"/>
          </rPr>
          <t>請輪入</t>
        </r>
        <r>
          <rPr>
            <b/>
            <sz val="9"/>
            <rFont val="Tahoma"/>
            <family val="2"/>
          </rPr>
          <t>A,B,C</t>
        </r>
        <r>
          <rPr>
            <b/>
            <sz val="9"/>
            <rFont val="Tahoma"/>
            <family val="2"/>
          </rPr>
          <t>或</t>
        </r>
        <r>
          <rPr>
            <b/>
            <sz val="9"/>
            <rFont val="Tahoma"/>
            <family val="2"/>
          </rPr>
          <t>D</t>
        </r>
        <r>
          <rPr>
            <b/>
            <sz val="9"/>
            <rFont val="Tahoma"/>
            <family val="2"/>
          </rPr>
          <t xml:space="preserve">
(</t>
        </r>
        <r>
          <rPr>
            <b/>
            <sz val="9"/>
            <rFont val="Tahoma"/>
            <family val="2"/>
          </rPr>
          <t>以下均請輸入大階</t>
        </r>
        <r>
          <rPr>
            <b/>
            <sz val="9"/>
            <rFont val="Tahoma"/>
            <family val="2"/>
          </rPr>
          <t>)</t>
        </r>
      </text>
    </comment>
    <comment ref="K68" authorId="1">
      <text>
        <r>
          <rPr>
            <sz val="9"/>
            <rFont val="Tahoma"/>
            <family val="2"/>
          </rPr>
          <t>填寫實際人數即可</t>
        </r>
        <r>
          <rPr>
            <sz val="9"/>
            <rFont val="Tahoma"/>
            <family val="2"/>
          </rPr>
          <t xml:space="preserve">,
</t>
        </r>
        <r>
          <rPr>
            <sz val="9"/>
            <rFont val="Tahoma"/>
            <family val="2"/>
          </rPr>
          <t>分數會自動計算</t>
        </r>
      </text>
    </comment>
    <comment ref="O84" authorId="1">
      <text>
        <r>
          <rPr>
            <b/>
            <sz val="9"/>
            <rFont val="Tahoma"/>
            <family val="2"/>
          </rPr>
          <t>請輪入</t>
        </r>
        <r>
          <rPr>
            <b/>
            <sz val="9"/>
            <rFont val="Tahoma"/>
            <family val="2"/>
          </rPr>
          <t>A,B</t>
        </r>
        <r>
          <rPr>
            <b/>
            <sz val="9"/>
            <rFont val="Tahoma"/>
            <family val="2"/>
          </rPr>
          <t>或</t>
        </r>
        <r>
          <rPr>
            <b/>
            <sz val="9"/>
            <rFont val="Tahoma"/>
            <family val="2"/>
          </rPr>
          <t>C</t>
        </r>
      </text>
    </comment>
    <comment ref="O85" authorId="1">
      <text>
        <r>
          <rPr>
            <b/>
            <sz val="9"/>
            <rFont val="Tahoma"/>
            <family val="2"/>
          </rPr>
          <t>請輪入</t>
        </r>
        <r>
          <rPr>
            <b/>
            <sz val="9"/>
            <rFont val="Tahoma"/>
            <family val="2"/>
          </rPr>
          <t>A,B</t>
        </r>
        <r>
          <rPr>
            <b/>
            <sz val="9"/>
            <rFont val="Tahoma"/>
            <family val="2"/>
          </rPr>
          <t>或</t>
        </r>
        <r>
          <rPr>
            <b/>
            <sz val="9"/>
            <rFont val="Tahoma"/>
            <family val="2"/>
          </rPr>
          <t>C</t>
        </r>
      </text>
    </comment>
    <comment ref="O87" authorId="1">
      <text>
        <r>
          <rPr>
            <b/>
            <sz val="9"/>
            <rFont val="Tahoma"/>
            <family val="2"/>
          </rPr>
          <t>請輪入</t>
        </r>
        <r>
          <rPr>
            <b/>
            <sz val="9"/>
            <rFont val="Tahoma"/>
            <family val="2"/>
          </rPr>
          <t>A,B</t>
        </r>
        <r>
          <rPr>
            <b/>
            <sz val="9"/>
            <rFont val="Tahoma"/>
            <family val="2"/>
          </rPr>
          <t>或</t>
        </r>
        <r>
          <rPr>
            <b/>
            <sz val="9"/>
            <rFont val="Tahoma"/>
            <family val="2"/>
          </rPr>
          <t>C</t>
        </r>
      </text>
    </comment>
    <comment ref="O89" authorId="1">
      <text>
        <r>
          <rPr>
            <b/>
            <sz val="9"/>
            <rFont val="Tahoma"/>
            <family val="2"/>
          </rPr>
          <t>請輪入</t>
        </r>
        <r>
          <rPr>
            <b/>
            <sz val="9"/>
            <rFont val="Tahoma"/>
            <family val="2"/>
          </rPr>
          <t>A,B</t>
        </r>
        <r>
          <rPr>
            <b/>
            <sz val="9"/>
            <rFont val="Tahoma"/>
            <family val="2"/>
          </rPr>
          <t>或</t>
        </r>
        <r>
          <rPr>
            <b/>
            <sz val="9"/>
            <rFont val="Tahoma"/>
            <family val="2"/>
          </rPr>
          <t>C</t>
        </r>
      </text>
    </comment>
    <comment ref="O90" authorId="1">
      <text>
        <r>
          <rPr>
            <b/>
            <sz val="9"/>
            <rFont val="Tahoma"/>
            <family val="2"/>
          </rPr>
          <t>請輪入</t>
        </r>
        <r>
          <rPr>
            <b/>
            <sz val="9"/>
            <rFont val="Tahoma"/>
            <family val="2"/>
          </rPr>
          <t>A,B</t>
        </r>
        <r>
          <rPr>
            <b/>
            <sz val="9"/>
            <rFont val="Tahoma"/>
            <family val="2"/>
          </rPr>
          <t>或</t>
        </r>
        <r>
          <rPr>
            <b/>
            <sz val="9"/>
            <rFont val="Tahoma"/>
            <family val="2"/>
          </rPr>
          <t>C</t>
        </r>
      </text>
    </comment>
    <comment ref="O118" authorId="1">
      <text>
        <r>
          <rPr>
            <b/>
            <sz val="9"/>
            <rFont val="Tahoma"/>
            <family val="2"/>
          </rPr>
          <t>請輪入</t>
        </r>
        <r>
          <rPr>
            <b/>
            <sz val="9"/>
            <rFont val="Tahoma"/>
            <family val="2"/>
          </rPr>
          <t>A,B,C,D</t>
        </r>
        <r>
          <rPr>
            <b/>
            <sz val="9"/>
            <rFont val="Tahoma"/>
            <family val="2"/>
          </rPr>
          <t>或</t>
        </r>
        <r>
          <rPr>
            <b/>
            <sz val="9"/>
            <rFont val="Tahoma"/>
            <family val="2"/>
          </rPr>
          <t>E</t>
        </r>
      </text>
    </comment>
    <comment ref="I12" authorId="0">
      <text>
        <r>
          <rPr>
            <b/>
            <sz val="9"/>
            <rFont val="Tahoma"/>
            <family val="2"/>
          </rPr>
          <t xml:space="preserve">如屬空或海支部單位，請填入代號：
</t>
        </r>
        <r>
          <rPr>
            <sz val="9"/>
            <rFont val="Tahoma"/>
            <family val="2"/>
          </rPr>
          <t xml:space="preserve">A=空,
S=海
</t>
        </r>
      </text>
    </comment>
    <comment ref="N12" authorId="0">
      <text>
        <r>
          <rPr>
            <b/>
            <sz val="9"/>
            <rFont val="Tahoma"/>
            <family val="2"/>
          </rPr>
          <t xml:space="preserve">其他註明：
請自行鍵入。
</t>
        </r>
        <r>
          <rPr>
            <sz val="9"/>
            <rFont val="Tahoma"/>
            <family val="2"/>
          </rPr>
          <t>例如：A團、B團或其他。
如為特能童軍旅，請在此列出支部名。</t>
        </r>
      </text>
    </comment>
    <comment ref="J12" authorId="0">
      <text>
        <r>
          <rPr>
            <b/>
            <sz val="9"/>
            <rFont val="Tahoma"/>
            <family val="2"/>
          </rPr>
          <t xml:space="preserve">請按照代號(英文大楷)填寫。
</t>
        </r>
        <r>
          <rPr>
            <sz val="9"/>
            <rFont val="Tahoma"/>
            <family val="2"/>
          </rPr>
          <t>小童軍團=GHR ,
幼童軍團=CSP ,
童軍團 = ST ,
深資童軍團=VSU ,
樂行童軍團=RSC ,
特能童軍旅=ESG .</t>
        </r>
      </text>
    </comment>
    <comment ref="H8" authorId="0">
      <text>
        <r>
          <rPr>
            <sz val="9"/>
            <rFont val="Tahoma"/>
            <family val="2"/>
          </rPr>
          <t xml:space="preserve">請按以下模式填入：
年-月-日
</t>
        </r>
      </text>
    </comment>
    <comment ref="E21" authorId="0">
      <text>
        <r>
          <rPr>
            <sz val="9"/>
            <rFont val="Tahoma"/>
            <family val="2"/>
          </rPr>
          <t xml:space="preserve">請填入集會次數
</t>
        </r>
      </text>
    </comment>
    <comment ref="K74" authorId="1">
      <text>
        <r>
          <rPr>
            <sz val="9"/>
            <rFont val="Tahoma"/>
            <family val="2"/>
          </rPr>
          <t>填寫實際人數即可</t>
        </r>
        <r>
          <rPr>
            <sz val="9"/>
            <rFont val="Tahoma"/>
            <family val="2"/>
          </rPr>
          <t xml:space="preserve">,
</t>
        </r>
        <r>
          <rPr>
            <sz val="9"/>
            <rFont val="Tahoma"/>
            <family val="2"/>
          </rPr>
          <t xml:space="preserve">分數會自動計算
</t>
        </r>
      </text>
    </comment>
    <comment ref="O88" authorId="2">
      <text>
        <r>
          <rPr>
            <b/>
            <sz val="9"/>
            <rFont val="細明體"/>
            <family val="3"/>
          </rPr>
          <t>請輸入A,B或C</t>
        </r>
      </text>
    </comment>
    <comment ref="O91" authorId="2">
      <text>
        <r>
          <rPr>
            <b/>
            <sz val="9"/>
            <rFont val="細明體"/>
            <family val="3"/>
          </rPr>
          <t>請輸入A,B或C</t>
        </r>
      </text>
    </comment>
    <comment ref="O86" authorId="2">
      <text>
        <r>
          <rPr>
            <b/>
            <sz val="9"/>
            <rFont val="細明體"/>
            <family val="3"/>
          </rPr>
          <t>請輸入</t>
        </r>
        <r>
          <rPr>
            <b/>
            <sz val="9"/>
            <rFont val="Tahoma"/>
            <family val="2"/>
          </rPr>
          <t>A,B</t>
        </r>
        <r>
          <rPr>
            <b/>
            <sz val="9"/>
            <rFont val="細明體"/>
            <family val="3"/>
          </rPr>
          <t>或</t>
        </r>
        <r>
          <rPr>
            <b/>
            <sz val="9"/>
            <rFont val="Tahoma"/>
            <family val="2"/>
          </rPr>
          <t>C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<sst xmlns="http://schemas.openxmlformats.org/spreadsheetml/2006/main" count="247" uniqueCount="184">
  <si>
    <t xml:space="preserve">                香港童軍總會東九龍地域</t>
  </si>
  <si>
    <t>旅 團 獎 勵 計 劃</t>
  </si>
  <si>
    <t>評選委員姓名：</t>
  </si>
  <si>
    <t>探訪地點：</t>
  </si>
  <si>
    <t>評選探訪日期：</t>
  </si>
  <si>
    <t>探訪時間：</t>
  </si>
  <si>
    <t>旅號：</t>
  </si>
  <si>
    <t>東九龍第</t>
  </si>
  <si>
    <t>旅</t>
  </si>
  <si>
    <t>團別：</t>
  </si>
  <si>
    <t>區別：</t>
  </si>
  <si>
    <t>主辦機構名稱：</t>
  </si>
  <si>
    <t>旅部地址：</t>
  </si>
  <si>
    <t>旅長／旅負責領袖姓名：</t>
  </si>
  <si>
    <t>聯絡電話：</t>
  </si>
  <si>
    <t>團長／副團長姓名：</t>
  </si>
  <si>
    <t>團長／副團長聯絡地址：</t>
  </si>
  <si>
    <t>領袖人數：</t>
  </si>
  <si>
    <t>集會時間：</t>
  </si>
  <si>
    <t>現時團員人數：</t>
  </si>
  <si>
    <r>
      <t xml:space="preserve">I. </t>
    </r>
    <r>
      <rPr>
        <b/>
        <sz val="12"/>
        <rFont val="新細明體"/>
        <family val="1"/>
      </rPr>
      <t>團員／領袖人數及團員進度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</t>
    </r>
    <r>
      <rPr>
        <b/>
        <sz val="12"/>
        <rFont val="Times New Roman"/>
        <family val="1"/>
      </rPr>
      <t>30%</t>
    </r>
    <r>
      <rPr>
        <b/>
        <sz val="12"/>
        <rFont val="新細明體"/>
        <family val="1"/>
      </rPr>
      <t>）</t>
    </r>
  </si>
  <si>
    <r>
      <t xml:space="preserve">II. </t>
    </r>
    <r>
      <rPr>
        <b/>
        <sz val="12"/>
        <rFont val="新細明體"/>
        <family val="1"/>
      </rPr>
      <t>團務管理及領袖發展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</t>
    </r>
    <r>
      <rPr>
        <b/>
        <sz val="12"/>
        <rFont val="Times New Roman"/>
        <family val="1"/>
      </rPr>
      <t>20%</t>
    </r>
    <r>
      <rPr>
        <b/>
        <sz val="12"/>
        <rFont val="新細明體"/>
        <family val="1"/>
      </rPr>
      <t>）</t>
    </r>
  </si>
  <si>
    <r>
      <t xml:space="preserve">6D. </t>
    </r>
    <r>
      <rPr>
        <sz val="12"/>
        <rFont val="新細明體"/>
        <family val="1"/>
      </rPr>
      <t>收支賬目紀錄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</si>
  <si>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r>
      <t xml:space="preserve">7A.  </t>
    </r>
    <r>
      <rPr>
        <sz val="12"/>
        <rFont val="新細明體"/>
        <family val="1"/>
      </rPr>
      <t>完成認可訓練班之領袖人數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（每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人次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分）</t>
    </r>
  </si>
  <si>
    <r>
      <t xml:space="preserve">7B.  </t>
    </r>
    <r>
      <rPr>
        <sz val="12"/>
        <rFont val="新細明體"/>
        <family val="1"/>
      </rPr>
      <t>團內持有木章之領袖人數（每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人次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分）</t>
    </r>
  </si>
  <si>
    <r>
      <t xml:space="preserve">III. </t>
    </r>
    <r>
      <rPr>
        <b/>
        <sz val="12"/>
        <rFont val="新細明體"/>
        <family val="1"/>
      </rPr>
      <t>活動、訓練與服務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</t>
    </r>
    <r>
      <rPr>
        <b/>
        <sz val="12"/>
        <rFont val="Times New Roman"/>
        <family val="1"/>
      </rPr>
      <t>50%</t>
    </r>
    <r>
      <rPr>
        <b/>
        <sz val="12"/>
        <rFont val="新細明體"/>
        <family val="1"/>
      </rPr>
      <t>）</t>
    </r>
  </si>
  <si>
    <t>評選期內共集會</t>
  </si>
  <si>
    <t>次</t>
  </si>
  <si>
    <t>備註：</t>
  </si>
  <si>
    <t xml:space="preserve"> </t>
  </si>
  <si>
    <r>
      <t xml:space="preserve"> I. </t>
    </r>
    <r>
      <rPr>
        <b/>
        <sz val="16"/>
        <rFont val="新細明體"/>
        <family val="1"/>
      </rPr>
      <t>團員／領袖人數及團員進度</t>
    </r>
  </si>
  <si>
    <r>
      <t>評</t>
    </r>
    <r>
      <rPr>
        <u val="single"/>
        <sz val="12"/>
        <rFont val="Times New Roman"/>
        <family val="1"/>
      </rPr>
      <t xml:space="preserve">  </t>
    </r>
    <r>
      <rPr>
        <u val="single"/>
        <sz val="12"/>
        <rFont val="新細明體"/>
        <family val="1"/>
      </rPr>
      <t>分</t>
    </r>
    <r>
      <rPr>
        <u val="single"/>
        <sz val="12"/>
        <rFont val="Times New Roman"/>
        <family val="1"/>
      </rPr>
      <t xml:space="preserve">  </t>
    </r>
    <r>
      <rPr>
        <u val="single"/>
        <sz val="12"/>
        <rFont val="新細明體"/>
        <family val="1"/>
      </rPr>
      <t>欄</t>
    </r>
  </si>
  <si>
    <r>
      <t xml:space="preserve"> 1. </t>
    </r>
    <r>
      <rPr>
        <sz val="12"/>
        <rFont val="新細明體"/>
        <family val="1"/>
      </rPr>
      <t>現時團員人數</t>
    </r>
  </si>
  <si>
    <t>小童軍</t>
  </si>
  <si>
    <t>幼童軍</t>
  </si>
  <si>
    <t>童軍</t>
  </si>
  <si>
    <t>深資童軍</t>
  </si>
  <si>
    <t>樂行童軍</t>
  </si>
  <si>
    <t>A</t>
  </si>
  <si>
    <r>
      <t>少於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人</t>
    </r>
  </si>
  <si>
    <r>
      <t>少於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人</t>
    </r>
  </si>
  <si>
    <t>B</t>
  </si>
  <si>
    <r>
      <t>6-10</t>
    </r>
    <r>
      <rPr>
        <sz val="12"/>
        <rFont val="新細明體"/>
        <family val="1"/>
      </rPr>
      <t>人</t>
    </r>
  </si>
  <si>
    <r>
      <t>12-18</t>
    </r>
    <r>
      <rPr>
        <sz val="12"/>
        <rFont val="新細明體"/>
        <family val="1"/>
      </rPr>
      <t>人</t>
    </r>
  </si>
  <si>
    <t>C</t>
  </si>
  <si>
    <r>
      <t>11-15</t>
    </r>
    <r>
      <rPr>
        <sz val="12"/>
        <rFont val="新細明體"/>
        <family val="1"/>
      </rPr>
      <t>人</t>
    </r>
  </si>
  <si>
    <r>
      <t>19-28</t>
    </r>
    <r>
      <rPr>
        <sz val="12"/>
        <rFont val="新細明體"/>
        <family val="1"/>
      </rPr>
      <t>人</t>
    </r>
  </si>
  <si>
    <r>
      <t>19-32</t>
    </r>
    <r>
      <rPr>
        <sz val="12"/>
        <rFont val="新細明體"/>
        <family val="1"/>
      </rPr>
      <t>人</t>
    </r>
  </si>
  <si>
    <t>D</t>
  </si>
  <si>
    <r>
      <t>16-20</t>
    </r>
    <r>
      <rPr>
        <sz val="12"/>
        <rFont val="新細明體"/>
        <family val="1"/>
      </rPr>
      <t>人</t>
    </r>
  </si>
  <si>
    <r>
      <t>29-42</t>
    </r>
    <r>
      <rPr>
        <sz val="12"/>
        <rFont val="新細明體"/>
        <family val="1"/>
      </rPr>
      <t>人</t>
    </r>
  </si>
  <si>
    <r>
      <t>33-48</t>
    </r>
    <r>
      <rPr>
        <sz val="12"/>
        <rFont val="新細明體"/>
        <family val="1"/>
      </rPr>
      <t>人</t>
    </r>
  </si>
  <si>
    <t>E</t>
  </si>
  <si>
    <r>
      <t>21</t>
    </r>
    <r>
      <rPr>
        <sz val="12"/>
        <rFont val="新細明體"/>
        <family val="1"/>
      </rPr>
      <t>人或以上</t>
    </r>
  </si>
  <si>
    <r>
      <t>43</t>
    </r>
    <r>
      <rPr>
        <sz val="12"/>
        <rFont val="新細明體"/>
        <family val="1"/>
      </rPr>
      <t>人或以上</t>
    </r>
  </si>
  <si>
    <r>
      <t>49</t>
    </r>
    <r>
      <rPr>
        <sz val="12"/>
        <rFont val="新細明體"/>
        <family val="1"/>
      </rPr>
      <t>人或以上</t>
    </r>
  </si>
  <si>
    <r>
      <t xml:space="preserve"> B. 1-2</t>
    </r>
    <r>
      <rPr>
        <sz val="12"/>
        <rFont val="新細明體"/>
        <family val="1"/>
      </rPr>
      <t>人</t>
    </r>
  </si>
  <si>
    <r>
      <t xml:space="preserve"> A. 0</t>
    </r>
    <r>
      <rPr>
        <sz val="12"/>
        <rFont val="細明體"/>
        <family val="3"/>
      </rPr>
      <t>人</t>
    </r>
  </si>
  <si>
    <r>
      <t xml:space="preserve"> C. 3-4</t>
    </r>
    <r>
      <rPr>
        <sz val="12"/>
        <rFont val="細明體"/>
        <family val="3"/>
      </rPr>
      <t>人</t>
    </r>
  </si>
  <si>
    <r>
      <t xml:space="preserve"> D. 5-6</t>
    </r>
    <r>
      <rPr>
        <sz val="12"/>
        <rFont val="新細明體"/>
        <family val="1"/>
      </rPr>
      <t>人</t>
    </r>
  </si>
  <si>
    <r>
      <t xml:space="preserve"> E. 7</t>
    </r>
    <r>
      <rPr>
        <sz val="12"/>
        <rFont val="新細明體"/>
        <family val="1"/>
      </rPr>
      <t>人或以上</t>
    </r>
  </si>
  <si>
    <r>
      <t xml:space="preserve"> 4. </t>
    </r>
    <r>
      <rPr>
        <sz val="12"/>
        <rFont val="新細明體"/>
        <family val="1"/>
      </rPr>
      <t>持委任書領袖人數</t>
    </r>
    <r>
      <rPr>
        <sz val="10"/>
        <rFont val="新細明體"/>
        <family val="1"/>
      </rPr>
      <t>（持有效委任書之團長及副團長）</t>
    </r>
  </si>
  <si>
    <r>
      <t xml:space="preserve"> A. 1</t>
    </r>
    <r>
      <rPr>
        <sz val="12"/>
        <rFont val="新細明體"/>
        <family val="1"/>
      </rPr>
      <t>位或以下</t>
    </r>
  </si>
  <si>
    <r>
      <t xml:space="preserve"> B. 2-3</t>
    </r>
    <r>
      <rPr>
        <sz val="12"/>
        <rFont val="新細明體"/>
        <family val="1"/>
      </rPr>
      <t>位</t>
    </r>
  </si>
  <si>
    <r>
      <t xml:space="preserve"> C. 4-5</t>
    </r>
    <r>
      <rPr>
        <sz val="12"/>
        <rFont val="新細明體"/>
        <family val="1"/>
      </rPr>
      <t>位</t>
    </r>
  </si>
  <si>
    <r>
      <t xml:space="preserve"> D. 6</t>
    </r>
    <r>
      <rPr>
        <sz val="12"/>
        <rFont val="新細明體"/>
        <family val="1"/>
      </rPr>
      <t>位或以上</t>
    </r>
  </si>
  <si>
    <r>
      <t xml:space="preserve"> 5. </t>
    </r>
    <r>
      <rPr>
        <sz val="12"/>
        <rFont val="新細明體"/>
        <family val="1"/>
      </rPr>
      <t>考獲進度性獎章人數</t>
    </r>
    <r>
      <rPr>
        <sz val="12"/>
        <rFont val="Times New Roman"/>
        <family val="1"/>
      </rPr>
      <t xml:space="preserve">  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請於下表內，填寫已獲簽發獎章或証書之人數</t>
    </r>
    <r>
      <rPr>
        <sz val="10"/>
        <rFont val="Times New Roman"/>
        <family val="1"/>
      </rPr>
      <t>)</t>
    </r>
  </si>
  <si>
    <t>共</t>
  </si>
  <si>
    <t>人</t>
  </si>
  <si>
    <r>
      <t xml:space="preserve"> 5B. </t>
    </r>
    <r>
      <rPr>
        <sz val="12"/>
        <rFont val="新細明體"/>
        <family val="1"/>
      </rPr>
      <t>獲本支部最高獎章名稱</t>
    </r>
    <r>
      <rPr>
        <sz val="9"/>
        <rFont val="新細明體"/>
        <family val="1"/>
      </rPr>
      <t>（</t>
    </r>
    <r>
      <rPr>
        <sz val="9"/>
        <rFont val="Times New Roman"/>
        <family val="1"/>
      </rPr>
      <t>*</t>
    </r>
    <r>
      <rPr>
        <sz val="9"/>
        <rFont val="新細明體"/>
        <family val="1"/>
      </rPr>
      <t>請刪去不適用者）</t>
    </r>
  </si>
  <si>
    <t>人數</t>
  </si>
  <si>
    <r>
      <t xml:space="preserve"> (</t>
    </r>
    <r>
      <rPr>
        <sz val="9"/>
        <rFont val="新細明體"/>
        <family val="1"/>
      </rPr>
      <t>幼童軍分數以</t>
    </r>
    <r>
      <rPr>
        <sz val="9"/>
        <rFont val="Times New Roman"/>
        <family val="1"/>
      </rPr>
      <t>0.5</t>
    </r>
    <r>
      <rPr>
        <sz val="9"/>
        <rFont val="新細明體"/>
        <family val="1"/>
      </rPr>
      <t>倍計算；樂行童軍分數以</t>
    </r>
    <r>
      <rPr>
        <sz val="9"/>
        <rFont val="Times New Roman"/>
        <family val="1"/>
      </rPr>
      <t>2</t>
    </r>
    <r>
      <rPr>
        <sz val="9"/>
        <rFont val="新細明體"/>
        <family val="1"/>
      </rPr>
      <t>倍計算</t>
    </r>
    <r>
      <rPr>
        <sz val="9"/>
        <rFont val="Times New Roman"/>
        <family val="1"/>
      </rPr>
      <t>)</t>
    </r>
  </si>
  <si>
    <r>
      <t xml:space="preserve">II. </t>
    </r>
    <r>
      <rPr>
        <b/>
        <sz val="16"/>
        <rFont val="新細明體"/>
        <family val="1"/>
      </rPr>
      <t>團務管理及領袖發展</t>
    </r>
  </si>
  <si>
    <r>
      <t xml:space="preserve"> 6. </t>
    </r>
    <r>
      <rPr>
        <sz val="12"/>
        <rFont val="新細明體"/>
        <family val="1"/>
      </rPr>
      <t>團務管理</t>
    </r>
  </si>
  <si>
    <t>評語</t>
  </si>
  <si>
    <r>
      <t>A.</t>
    </r>
    <r>
      <rPr>
        <sz val="12"/>
        <rFont val="新細明體"/>
        <family val="1"/>
      </rPr>
      <t>無</t>
    </r>
  </si>
  <si>
    <r>
      <t>B.</t>
    </r>
    <r>
      <rPr>
        <sz val="12"/>
        <rFont val="新細明體"/>
        <family val="1"/>
      </rPr>
      <t>有</t>
    </r>
  </si>
  <si>
    <r>
      <t>C.</t>
    </r>
    <r>
      <rPr>
        <sz val="12"/>
        <rFont val="新細明體"/>
        <family val="1"/>
      </rPr>
      <t>詳盡</t>
    </r>
  </si>
  <si>
    <r>
      <t xml:space="preserve"> 6B. </t>
    </r>
    <r>
      <rPr>
        <sz val="12"/>
        <rFont val="新細明體"/>
        <family val="1"/>
      </rPr>
      <t>集會／出席紀錄</t>
    </r>
  </si>
  <si>
    <r>
      <t xml:space="preserve"> 6C.  </t>
    </r>
    <r>
      <rPr>
        <sz val="12"/>
        <rFont val="新細明體"/>
        <family val="1"/>
      </rPr>
      <t>活動／訓練行事曆</t>
    </r>
  </si>
  <si>
    <r>
      <t xml:space="preserve"> 6D.  </t>
    </r>
    <r>
      <rPr>
        <sz val="12"/>
        <rFont val="新細明體"/>
        <family val="1"/>
      </rPr>
      <t>收支賬目紀錄</t>
    </r>
  </si>
  <si>
    <r>
      <t xml:space="preserve"> 6E.  </t>
    </r>
    <r>
      <rPr>
        <sz val="12"/>
        <rFont val="新細明體"/>
        <family val="1"/>
      </rPr>
      <t>物資器材紀錄</t>
    </r>
  </si>
  <si>
    <r>
      <t xml:space="preserve"> 6F.  </t>
    </r>
    <r>
      <rPr>
        <sz val="12"/>
        <rFont val="新細明體"/>
        <family val="1"/>
      </rPr>
      <t>年度財政結算報告</t>
    </r>
  </si>
  <si>
    <r>
      <t xml:space="preserve"> 6G.  </t>
    </r>
    <r>
      <rPr>
        <sz val="12"/>
        <rFont val="新細明體"/>
        <family val="1"/>
      </rPr>
      <t>團務會議紀錄</t>
    </r>
    <r>
      <rPr>
        <sz val="12"/>
        <rFont val="Times New Roman"/>
        <family val="1"/>
      </rPr>
      <t xml:space="preserve"> 
       </t>
    </r>
    <r>
      <rPr>
        <sz val="8"/>
        <rFont val="新細明體"/>
        <family val="1"/>
      </rPr>
      <t>（要獲取最高分數必須保存三次或以上會議記錄）</t>
    </r>
  </si>
  <si>
    <r>
      <t xml:space="preserve"> 6H.  </t>
    </r>
    <r>
      <rPr>
        <sz val="12"/>
        <rFont val="新細明體"/>
        <family val="1"/>
      </rPr>
      <t>訓練及參考資料蒐集</t>
    </r>
  </si>
  <si>
    <r>
      <t>A.</t>
    </r>
    <r>
      <rPr>
        <sz val="12"/>
        <rFont val="新細明體"/>
        <family val="1"/>
      </rPr>
      <t>無</t>
    </r>
  </si>
  <si>
    <r>
      <t>B.</t>
    </r>
    <r>
      <rPr>
        <sz val="12"/>
        <rFont val="新細明體"/>
        <family val="1"/>
      </rPr>
      <t>有</t>
    </r>
  </si>
  <si>
    <r>
      <t>C.</t>
    </r>
    <r>
      <rPr>
        <sz val="12"/>
        <rFont val="新細明體"/>
        <family val="1"/>
      </rPr>
      <t>詳盡</t>
    </r>
  </si>
  <si>
    <r>
      <t xml:space="preserve"> 7. </t>
    </r>
    <r>
      <rPr>
        <sz val="12"/>
        <rFont val="新細明體"/>
        <family val="1"/>
      </rPr>
      <t>領袖發展</t>
    </r>
  </si>
  <si>
    <r>
      <t>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名</t>
    </r>
  </si>
  <si>
    <r>
      <t>訓練課程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工作坊名稱</t>
    </r>
  </si>
  <si>
    <t>共</t>
  </si>
  <si>
    <t>人</t>
  </si>
  <si>
    <r>
      <t xml:space="preserve"> 7B.</t>
    </r>
    <r>
      <rPr>
        <sz val="11"/>
        <rFont val="新細明體"/>
        <family val="1"/>
      </rPr>
      <t>團內持有木章具委任証書之領袖人數（具委任的制服領袖）</t>
    </r>
  </si>
  <si>
    <t>已獲得或完成所屬支部的木章或高級在職訓練審核証書</t>
  </si>
  <si>
    <t>獲得年份</t>
  </si>
  <si>
    <r>
      <t xml:space="preserve">III. </t>
    </r>
    <r>
      <rPr>
        <b/>
        <sz val="16"/>
        <rFont val="新細明體"/>
        <family val="1"/>
      </rPr>
      <t>活動、訓練及服務</t>
    </r>
  </si>
  <si>
    <r>
      <t xml:space="preserve">8. </t>
    </r>
    <r>
      <rPr>
        <sz val="12"/>
        <rFont val="新細明體"/>
        <family val="1"/>
      </rPr>
      <t xml:space="preserve">團週年主題／目標：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要獲取最高分數必須有三個月的活動及訓練項目配合才可</t>
    </r>
    <r>
      <rPr>
        <sz val="10"/>
        <rFont val="Times New Roman"/>
        <family val="1"/>
      </rPr>
      <t>)</t>
    </r>
  </si>
  <si>
    <t>備註（進度）</t>
  </si>
  <si>
    <t>評語：</t>
  </si>
  <si>
    <t>評分：</t>
  </si>
  <si>
    <r>
      <t xml:space="preserve">A.   </t>
    </r>
    <r>
      <rPr>
        <sz val="12"/>
        <rFont val="新細明體"/>
        <family val="1"/>
      </rPr>
      <t>無主題。</t>
    </r>
  </si>
  <si>
    <r>
      <t xml:space="preserve">B.   </t>
    </r>
    <r>
      <rPr>
        <sz val="12"/>
        <rFont val="新細明體"/>
        <family val="1"/>
      </rPr>
      <t>有明確主題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但無配套的活動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</si>
  <si>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r>
      <t xml:space="preserve">C.   </t>
    </r>
    <r>
      <rPr>
        <sz val="12"/>
        <rFont val="新細明體"/>
        <family val="1"/>
      </rPr>
      <t>有明確主題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配套的活動已進行中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</si>
  <si>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r>
      <t xml:space="preserve">D.   </t>
    </r>
    <r>
      <rPr>
        <sz val="12"/>
        <rFont val="新細明體"/>
        <family val="1"/>
      </rPr>
      <t>已完成主題工作。</t>
    </r>
  </si>
  <si>
    <r>
      <t xml:space="preserve">E.   </t>
    </r>
    <r>
      <rPr>
        <sz val="12"/>
        <rFont val="新細明體"/>
        <family val="1"/>
      </rPr>
      <t>完滿完成主題工作，成效顯著。</t>
    </r>
  </si>
  <si>
    <t>活動名稱</t>
  </si>
  <si>
    <t>團員參加人數</t>
  </si>
  <si>
    <t>項</t>
  </si>
  <si>
    <t>共</t>
  </si>
  <si>
    <t>完</t>
  </si>
  <si>
    <r>
      <t>6-8</t>
    </r>
    <r>
      <rPr>
        <sz val="12"/>
        <rFont val="新細明體"/>
        <family val="1"/>
      </rPr>
      <t>人</t>
    </r>
  </si>
  <si>
    <r>
      <t>9-11</t>
    </r>
    <r>
      <rPr>
        <sz val="12"/>
        <rFont val="新細明體"/>
        <family val="1"/>
      </rPr>
      <t>人</t>
    </r>
  </si>
  <si>
    <r>
      <t>12-14</t>
    </r>
    <r>
      <rPr>
        <sz val="12"/>
        <rFont val="新細明體"/>
        <family val="1"/>
      </rPr>
      <t>人</t>
    </r>
  </si>
  <si>
    <r>
      <t>15</t>
    </r>
    <r>
      <rPr>
        <sz val="12"/>
        <rFont val="新細明體"/>
        <family val="1"/>
      </rPr>
      <t>人或以上</t>
    </r>
  </si>
  <si>
    <r>
      <t>少於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人</t>
    </r>
  </si>
  <si>
    <r>
      <t xml:space="preserve"> 7A.</t>
    </r>
    <r>
      <rPr>
        <sz val="11"/>
        <rFont val="新細明體"/>
        <family val="1"/>
      </rPr>
      <t>完成認可訓練班之領袖人數（任何由本會於本年度舉辦之領袖訓練班</t>
    </r>
    <r>
      <rPr>
        <sz val="11"/>
        <rFont val="Times New Roman"/>
        <family val="1"/>
      </rPr>
      <t>/</t>
    </r>
    <r>
      <rPr>
        <sz val="11"/>
        <rFont val="新細明體"/>
        <family val="1"/>
      </rPr>
      <t>工作坊）</t>
    </r>
  </si>
  <si>
    <r>
      <t>人</t>
    </r>
    <r>
      <rPr>
        <sz val="12"/>
        <rFont val="新細明體"/>
        <family val="1"/>
      </rPr>
      <t>次</t>
    </r>
  </si>
  <si>
    <r>
      <t>獲得年月(月</t>
    </r>
    <r>
      <rPr>
        <sz val="12"/>
        <rFont val="新細明體"/>
        <family val="1"/>
      </rPr>
      <t>/年)</t>
    </r>
  </si>
  <si>
    <r>
      <t>日期(日</t>
    </r>
    <r>
      <rPr>
        <sz val="12"/>
        <rFont val="新細明體"/>
        <family val="1"/>
      </rPr>
      <t>/月/年)</t>
    </r>
  </si>
  <si>
    <t>日期(日/月/年)</t>
  </si>
  <si>
    <r>
      <t xml:space="preserve">1. </t>
    </r>
    <r>
      <rPr>
        <sz val="12"/>
        <rFont val="新細明體"/>
        <family val="1"/>
      </rPr>
      <t>現時團員人數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4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</si>
  <si>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r>
      <t xml:space="preserve">6B. </t>
    </r>
    <r>
      <rPr>
        <sz val="12"/>
        <rFont val="新細明體"/>
        <family val="1"/>
      </rPr>
      <t>集會／出席紀錄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</si>
  <si>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r>
      <t xml:space="preserve">6C. </t>
    </r>
    <r>
      <rPr>
        <sz val="12"/>
        <rFont val="新細明體"/>
        <family val="1"/>
      </rPr>
      <t>活動／訓練行事曆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</si>
  <si>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r>
      <t xml:space="preserve">6E. </t>
    </r>
    <r>
      <rPr>
        <sz val="12"/>
        <rFont val="新細明體"/>
        <family val="1"/>
      </rPr>
      <t>物資器材紀錄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</si>
  <si>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r>
      <t xml:space="preserve">6F. </t>
    </r>
    <r>
      <rPr>
        <sz val="12"/>
        <rFont val="新細明體"/>
        <family val="1"/>
      </rPr>
      <t>年度財政結算報告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</si>
  <si>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r>
      <t xml:space="preserve">6G. </t>
    </r>
    <r>
      <rPr>
        <sz val="12"/>
        <rFont val="新細明體"/>
        <family val="1"/>
      </rPr>
      <t>團務會議紀錄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</si>
  <si>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r>
      <t xml:space="preserve">6H. </t>
    </r>
    <r>
      <rPr>
        <sz val="12"/>
        <rFont val="新細明體"/>
        <family val="1"/>
      </rPr>
      <t>訓練及參考資料蒐集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</si>
  <si>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t>)</t>
  </si>
  <si>
    <r>
      <rPr>
        <sz val="12"/>
        <rFont val="新細明體"/>
        <family val="1"/>
      </rPr>
      <t>東九龍第</t>
    </r>
  </si>
  <si>
    <r>
      <rPr>
        <sz val="12"/>
        <rFont val="新細明體"/>
        <family val="1"/>
      </rPr>
      <t>旅</t>
    </r>
    <r>
      <rPr>
        <sz val="12"/>
        <rFont val="Times New Roman"/>
        <family val="1"/>
      </rPr>
      <t xml:space="preserve">        (</t>
    </r>
  </si>
  <si>
    <r>
      <t xml:space="preserve"> 3. </t>
    </r>
    <r>
      <rPr>
        <sz val="12"/>
        <rFont val="新細明體"/>
        <family val="1"/>
      </rPr>
      <t>持有有效委任之教練員人數</t>
    </r>
  </si>
  <si>
    <r>
      <t xml:space="preserve">3. </t>
    </r>
    <r>
      <rPr>
        <sz val="12"/>
        <rFont val="新細明體"/>
        <family val="1"/>
      </rPr>
      <t>持有有效委任之教練員人數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4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</si>
  <si>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r>
      <t xml:space="preserve"> 2. </t>
    </r>
    <r>
      <rPr>
        <sz val="12"/>
        <rFont val="細明體"/>
        <family val="3"/>
      </rPr>
      <t>評審期內新增 / 保留人數</t>
    </r>
    <r>
      <rPr>
        <sz val="12"/>
        <rFont val="Times New Roman"/>
        <family val="1"/>
      </rPr>
      <t xml:space="preserve"> </t>
    </r>
  </si>
  <si>
    <r>
      <t>*</t>
    </r>
    <r>
      <rPr>
        <sz val="10"/>
        <rFont val="Times New Roman"/>
        <family val="1"/>
      </rPr>
      <t xml:space="preserve"> </t>
    </r>
    <r>
      <rPr>
        <sz val="8"/>
        <rFont val="微軟正黑體"/>
        <family val="2"/>
      </rPr>
      <t>進步章第四步／金紫荊獎章／總領袖獎章／榮譽童軍獎章／貝登堡獎章／為成員向總會申請延期考取最高獎章</t>
    </r>
  </si>
  <si>
    <r>
      <rPr>
        <sz val="12"/>
        <rFont val="新細明體"/>
        <family val="1"/>
      </rPr>
      <t>　　地域將推薦獲總分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分，參加總會的「優異旅團獎勵計劃」。</t>
    </r>
  </si>
  <si>
    <r>
      <rPr>
        <sz val="12"/>
        <rFont val="新細明體"/>
        <family val="1"/>
      </rPr>
      <t>項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目</t>
    </r>
  </si>
  <si>
    <r>
      <rPr>
        <sz val="12"/>
        <rFont val="新細明體"/>
        <family val="1"/>
      </rPr>
      <t>分數</t>
    </r>
  </si>
  <si>
    <r>
      <t xml:space="preserve">5B.  </t>
    </r>
    <r>
      <rPr>
        <sz val="12"/>
        <rFont val="新細明體"/>
        <family val="1"/>
      </rPr>
      <t>進步章第四步／金紫荊獎章／總領袖獎章／榮譽童軍獎章／貝登堡獎章／為成員向總會申請延期考取最高獎章（每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人得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分）</t>
    </r>
  </si>
  <si>
    <r>
      <t xml:space="preserve">5C. </t>
    </r>
    <r>
      <rPr>
        <sz val="12"/>
        <rFont val="新細明體"/>
        <family val="1"/>
      </rPr>
      <t>獲本支部活動徽章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童軍專科徽章、其他獎章及徽章內項目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深資童軍肩章人數（每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人得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分）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此項目小童軍支部不適用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</si>
  <si>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合計：</t>
    </r>
  </si>
  <si>
    <r>
      <t xml:space="preserve">6A. </t>
    </r>
    <r>
      <rPr>
        <sz val="12"/>
        <rFont val="新細明體"/>
        <family val="1"/>
      </rPr>
      <t>成員個人紀錄及完成</t>
    </r>
    <r>
      <rPr>
        <sz val="12"/>
        <rFont val="Times New Roman"/>
        <family val="1"/>
      </rPr>
      <t xml:space="preserve">YMIS </t>
    </r>
    <r>
      <rPr>
        <sz val="12"/>
        <rFont val="新細明體"/>
        <family val="1"/>
      </rPr>
      <t>系統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</si>
  <si>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r>
      <t xml:space="preserve">12. </t>
    </r>
    <r>
      <rPr>
        <sz val="12"/>
        <rFont val="新細明體"/>
        <family val="1"/>
      </rPr>
      <t>參與集會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非經常性集會活動包括經其他途徑，如網上（每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人次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分）</t>
    </r>
  </si>
  <si>
    <r>
      <t xml:space="preserve">(I + II + III)  </t>
    </r>
    <r>
      <rPr>
        <sz val="12"/>
        <rFont val="新細明體"/>
        <family val="1"/>
      </rPr>
      <t>總分：</t>
    </r>
  </si>
  <si>
    <r>
      <rPr>
        <sz val="12"/>
        <rFont val="新細明體"/>
        <family val="1"/>
      </rPr>
      <t>評選員姓名：</t>
    </r>
  </si>
  <si>
    <r>
      <rPr>
        <sz val="12"/>
        <rFont val="新細明體"/>
        <family val="1"/>
      </rPr>
      <t>簽署：</t>
    </r>
  </si>
  <si>
    <r>
      <rPr>
        <sz val="12"/>
        <rFont val="新細明體"/>
        <family val="1"/>
      </rPr>
      <t>區總監副署：</t>
    </r>
    <r>
      <rPr>
        <sz val="12"/>
        <rFont val="Times New Roman"/>
        <family val="1"/>
      </rPr>
      <t>_________________________________</t>
    </r>
  </si>
  <si>
    <r>
      <rPr>
        <sz val="12"/>
        <rFont val="新細明體"/>
        <family val="1"/>
      </rPr>
      <t>日期：</t>
    </r>
  </si>
  <si>
    <r>
      <rPr>
        <sz val="12"/>
        <rFont val="新細明體"/>
        <family val="1"/>
      </rPr>
      <t>旅號：</t>
    </r>
  </si>
  <si>
    <r>
      <t xml:space="preserve">( </t>
    </r>
    <r>
      <rPr>
        <b/>
        <sz val="8"/>
        <color indexed="10"/>
        <rFont val="新細明體"/>
        <family val="1"/>
      </rPr>
      <t>註：本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新細明體"/>
        <family val="1"/>
      </rPr>
      <t>欄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新細明體"/>
        <family val="1"/>
      </rPr>
      <t>自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新細明體"/>
        <family val="1"/>
      </rPr>
      <t>動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新細明體"/>
        <family val="1"/>
      </rPr>
      <t>填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新細明體"/>
        <family val="1"/>
      </rPr>
      <t>入。</t>
    </r>
    <r>
      <rPr>
        <b/>
        <sz val="8"/>
        <color indexed="10"/>
        <rFont val="Times New Roman"/>
        <family val="1"/>
      </rPr>
      <t xml:space="preserve"> GHR=</t>
    </r>
    <r>
      <rPr>
        <b/>
        <sz val="8"/>
        <color indexed="10"/>
        <rFont val="新細明體"/>
        <family val="1"/>
      </rPr>
      <t>小童軍團、</t>
    </r>
    <r>
      <rPr>
        <b/>
        <sz val="8"/>
        <color indexed="10"/>
        <rFont val="Times New Roman"/>
        <family val="1"/>
      </rPr>
      <t>CSP=</t>
    </r>
    <r>
      <rPr>
        <b/>
        <sz val="8"/>
        <color indexed="10"/>
        <rFont val="新細明體"/>
        <family val="1"/>
      </rPr>
      <t>幼童軍團、</t>
    </r>
    <r>
      <rPr>
        <b/>
        <sz val="8"/>
        <color indexed="10"/>
        <rFont val="Times New Roman"/>
        <family val="1"/>
      </rPr>
      <t>ST=</t>
    </r>
    <r>
      <rPr>
        <b/>
        <sz val="8"/>
        <color indexed="10"/>
        <rFont val="新細明體"/>
        <family val="1"/>
      </rPr>
      <t>童軍團、</t>
    </r>
    <r>
      <rPr>
        <b/>
        <sz val="8"/>
        <color indexed="10"/>
        <rFont val="Times New Roman"/>
        <family val="1"/>
      </rPr>
      <t>VSU=</t>
    </r>
    <r>
      <rPr>
        <b/>
        <sz val="8"/>
        <color indexed="10"/>
        <rFont val="新細明體"/>
        <family val="1"/>
      </rPr>
      <t>深資童軍團、</t>
    </r>
    <r>
      <rPr>
        <b/>
        <sz val="8"/>
        <color indexed="10"/>
        <rFont val="Times New Roman"/>
        <family val="1"/>
      </rPr>
      <t>RSC=</t>
    </r>
    <r>
      <rPr>
        <b/>
        <sz val="8"/>
        <color indexed="10"/>
        <rFont val="新細明體"/>
        <family val="1"/>
      </rPr>
      <t>樂行童軍團、</t>
    </r>
    <r>
      <rPr>
        <b/>
        <sz val="8"/>
        <color indexed="10"/>
        <rFont val="Times New Roman"/>
        <family val="1"/>
      </rPr>
      <t>ESG=</t>
    </r>
    <r>
      <rPr>
        <b/>
        <sz val="8"/>
        <color indexed="10"/>
        <rFont val="新細明體"/>
        <family val="1"/>
      </rPr>
      <t>特能童軍旅</t>
    </r>
    <r>
      <rPr>
        <b/>
        <sz val="8"/>
        <color indexed="10"/>
        <rFont val="Times New Roman"/>
        <family val="1"/>
      </rPr>
      <t>)</t>
    </r>
  </si>
  <si>
    <r>
      <t xml:space="preserve"> C. </t>
    </r>
    <r>
      <rPr>
        <sz val="12"/>
        <rFont val="新細明體"/>
        <family val="1"/>
      </rPr>
      <t>沒有流失亦沒有增長</t>
    </r>
  </si>
  <si>
    <r>
      <t xml:space="preserve"> B. </t>
    </r>
    <r>
      <rPr>
        <sz val="12"/>
        <rFont val="微軟正黑體"/>
        <family val="2"/>
      </rPr>
      <t>保留8</t>
    </r>
    <r>
      <rPr>
        <sz val="12"/>
        <rFont val="Times New Roman"/>
        <family val="1"/>
      </rPr>
      <t>0%</t>
    </r>
  </si>
  <si>
    <r>
      <t xml:space="preserve"> A. </t>
    </r>
    <r>
      <rPr>
        <sz val="12"/>
        <rFont val="微軟正黑體"/>
        <family val="2"/>
      </rPr>
      <t>保留</t>
    </r>
    <r>
      <rPr>
        <sz val="12"/>
        <rFont val="Times New Roman"/>
        <family val="1"/>
      </rPr>
      <t>50%</t>
    </r>
  </si>
  <si>
    <r>
      <t xml:space="preserve"> D. </t>
    </r>
    <r>
      <rPr>
        <sz val="12"/>
        <rFont val="新細明體"/>
        <family val="1"/>
      </rPr>
      <t>新增</t>
    </r>
    <r>
      <rPr>
        <sz val="12"/>
        <rFont val="Times New Roman"/>
        <family val="1"/>
      </rPr>
      <t xml:space="preserve"> 5</t>
    </r>
    <r>
      <rPr>
        <sz val="12"/>
        <rFont val="新細明體"/>
        <family val="1"/>
      </rPr>
      <t>人或以下</t>
    </r>
  </si>
  <si>
    <r>
      <t xml:space="preserve"> E. </t>
    </r>
    <r>
      <rPr>
        <sz val="12"/>
        <rFont val="新細明體"/>
        <family val="1"/>
      </rPr>
      <t>新增</t>
    </r>
    <r>
      <rPr>
        <sz val="12"/>
        <rFont val="Times New Roman"/>
        <family val="1"/>
      </rPr>
      <t xml:space="preserve"> 6 </t>
    </r>
    <r>
      <rPr>
        <sz val="12"/>
        <rFont val="新細明體"/>
        <family val="1"/>
      </rPr>
      <t>人或以上</t>
    </r>
  </si>
  <si>
    <r>
      <t xml:space="preserve"> 6A. </t>
    </r>
    <r>
      <rPr>
        <sz val="12"/>
        <rFont val="微軟正黑體"/>
        <family val="2"/>
      </rPr>
      <t>成員個人紀錄及完成</t>
    </r>
    <r>
      <rPr>
        <sz val="12"/>
        <rFont val="Times New Roman"/>
        <family val="1"/>
      </rPr>
      <t xml:space="preserve">YMIS </t>
    </r>
    <r>
      <rPr>
        <sz val="12"/>
        <rFont val="微軟正黑體"/>
        <family val="2"/>
      </rPr>
      <t xml:space="preserve">系統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</t>
    </r>
  </si>
  <si>
    <r>
      <t xml:space="preserve">9. </t>
    </r>
    <r>
      <rPr>
        <sz val="12"/>
        <rFont val="新細明體"/>
        <family val="1"/>
      </rPr>
      <t>團舉辦之非經常性集會活動　</t>
    </r>
    <r>
      <rPr>
        <sz val="9.5"/>
        <rFont val="Times New Roman"/>
        <family val="1"/>
      </rPr>
      <t>(</t>
    </r>
    <r>
      <rPr>
        <sz val="9.5"/>
        <rFont val="新細明體"/>
        <family val="1"/>
      </rPr>
      <t>例如：參觀、露營、社區研習等</t>
    </r>
    <r>
      <rPr>
        <sz val="9.5"/>
        <rFont val="Times New Roman"/>
        <family val="1"/>
      </rPr>
      <t>)</t>
    </r>
    <r>
      <rPr>
        <sz val="9.5"/>
        <color indexed="8"/>
        <rFont val="新細明體"/>
        <family val="1"/>
      </rPr>
      <t xml:space="preserve">【只限已向區會申報之項目】 </t>
    </r>
  </si>
  <si>
    <r>
      <t xml:space="preserve">10. </t>
    </r>
    <r>
      <rPr>
        <sz val="12"/>
        <rFont val="新細明體"/>
        <family val="1"/>
      </rPr>
      <t>曾參與之童軍服務</t>
    </r>
    <r>
      <rPr>
        <sz val="11"/>
        <rFont val="新細明體"/>
        <family val="1"/>
      </rPr>
      <t>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包括本會及外界舉行的服務</t>
    </r>
    <r>
      <rPr>
        <sz val="10"/>
        <rFont val="Times New Roman"/>
        <family val="1"/>
      </rPr>
      <t>)</t>
    </r>
    <r>
      <rPr>
        <sz val="10"/>
        <color indexed="8"/>
        <rFont val="新細明體"/>
        <family val="1"/>
      </rPr>
      <t>【只限已向區會申報之項目】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小童軍及樂行童軍支部可混合本項和第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項合併填寫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</t>
    </r>
  </si>
  <si>
    <r>
      <t xml:space="preserve">13. </t>
    </r>
    <r>
      <rPr>
        <sz val="11"/>
        <rFont val="Times New Roman"/>
        <family val="1"/>
      </rPr>
      <t xml:space="preserve"> </t>
    </r>
    <r>
      <rPr>
        <sz val="11"/>
        <rFont val="微軟正黑體"/>
        <family val="2"/>
      </rPr>
      <t>集會</t>
    </r>
    <r>
      <rPr>
        <sz val="11"/>
        <rFont val="Times New Roman"/>
        <family val="1"/>
      </rPr>
      <t xml:space="preserve"> / </t>
    </r>
    <r>
      <rPr>
        <sz val="11"/>
        <rFont val="微軟正黑體"/>
        <family val="2"/>
      </rPr>
      <t>非經常性集會活動次數包括經其他途徑進行，如網上</t>
    </r>
  </si>
  <si>
    <t>考獲獎章數目
（不應包括5B及5C 項內人數）</t>
  </si>
  <si>
    <r>
      <t xml:space="preserve"> 5C. </t>
    </r>
    <r>
      <rPr>
        <sz val="10.5"/>
        <rFont val="微軟正黑體"/>
        <family val="2"/>
      </rPr>
      <t>獲本支部活動徽章</t>
    </r>
    <r>
      <rPr>
        <sz val="10.5"/>
        <rFont val="微軟正黑體"/>
        <family val="2"/>
      </rPr>
      <t>／</t>
    </r>
    <r>
      <rPr>
        <sz val="10.5"/>
        <rFont val="微軟正黑體"/>
        <family val="2"/>
      </rPr>
      <t>童軍專科徽章、其他獎章及徽章內項目</t>
    </r>
    <r>
      <rPr>
        <sz val="10.5"/>
        <rFont val="微軟正黑體"/>
        <family val="2"/>
      </rPr>
      <t>／</t>
    </r>
    <r>
      <rPr>
        <sz val="10.5"/>
        <rFont val="微軟正黑體"/>
        <family val="2"/>
      </rPr>
      <t>深資童軍肩章／樂行童軍肩章人數</t>
    </r>
    <r>
      <rPr>
        <sz val="10.5"/>
        <rFont val="Times New Roman"/>
        <family val="1"/>
      </rPr>
      <t xml:space="preserve">  (</t>
    </r>
    <r>
      <rPr>
        <sz val="10.5"/>
        <rFont val="新細明體"/>
        <family val="1"/>
      </rPr>
      <t>請於下表內，填寫已獲簽發証書之人數</t>
    </r>
    <r>
      <rPr>
        <sz val="10.5"/>
        <rFont val="Times New Roman"/>
        <family val="1"/>
      </rPr>
      <t>)                                      (</t>
    </r>
    <r>
      <rPr>
        <sz val="10.5"/>
        <rFont val="微軟正黑體"/>
        <family val="2"/>
      </rPr>
      <t>此項目小童軍支部不適用</t>
    </r>
    <r>
      <rPr>
        <sz val="10.5"/>
        <rFont val="Times New Roman"/>
        <family val="1"/>
      </rPr>
      <t>)</t>
    </r>
  </si>
  <si>
    <r>
      <t xml:space="preserve">11. </t>
    </r>
    <r>
      <rPr>
        <sz val="12"/>
        <rFont val="微軟正黑體"/>
        <family val="2"/>
      </rPr>
      <t>參與區、地域及總會之活動或訓練包括網上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小童軍及樂行童軍支部可混合本項和第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項合併填寫</t>
    </r>
    <r>
      <rPr>
        <sz val="10"/>
        <rFont val="Times New Roman"/>
        <family val="1"/>
      </rPr>
      <t>)</t>
    </r>
  </si>
  <si>
    <r>
      <rPr>
        <sz val="10"/>
        <color indexed="8"/>
        <rFont val="Times New Roman"/>
        <family val="1"/>
      </rPr>
      <t xml:space="preserve"> 5A. </t>
    </r>
    <r>
      <rPr>
        <sz val="10"/>
        <color indexed="8"/>
        <rFont val="微軟正黑體"/>
        <family val="2"/>
      </rPr>
      <t>獲本支部進度性獎章名稱﹙會員章除外﹚小童軍支部獲進度性獎章人數（每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微軟正黑體"/>
        <family val="2"/>
      </rPr>
      <t>人得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微軟正黑體"/>
        <family val="2"/>
      </rPr>
      <t>分，最高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微軟正黑體"/>
        <family val="2"/>
      </rPr>
      <t>分），幼童軍支部（每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微軟正黑體"/>
        <family val="2"/>
      </rPr>
      <t>人得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微軟正黑體"/>
        <family val="2"/>
      </rPr>
      <t>分，最高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微軟正黑體"/>
        <family val="2"/>
      </rPr>
      <t>分）童軍及深資童軍支部（每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微軟正黑體"/>
        <family val="2"/>
      </rPr>
      <t>人得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微軟正黑體"/>
        <family val="2"/>
      </rPr>
      <t>分，最高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微軟正黑體"/>
        <family val="2"/>
      </rPr>
      <t>分），樂行童軍支部（每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微軟正黑體"/>
        <family val="2"/>
      </rPr>
      <t>人得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微軟正黑體"/>
        <family val="2"/>
      </rPr>
      <t>分，最高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微軟正黑體"/>
        <family val="2"/>
      </rPr>
      <t>分）</t>
    </r>
    <r>
      <rPr>
        <sz val="10"/>
        <color indexed="8"/>
        <rFont val="Times New Roman"/>
        <family val="1"/>
      </rPr>
      <t>[</t>
    </r>
    <r>
      <rPr>
        <sz val="10"/>
        <color indexed="8"/>
        <rFont val="微軟正黑體"/>
        <family val="2"/>
      </rPr>
      <t>深資童軍段章可於本項填寫</t>
    </r>
    <r>
      <rPr>
        <sz val="10"/>
        <color indexed="8"/>
        <rFont val="Times New Roman"/>
        <family val="1"/>
      </rPr>
      <t>]</t>
    </r>
  </si>
  <si>
    <r>
      <t xml:space="preserve">12. </t>
    </r>
    <r>
      <rPr>
        <sz val="12"/>
        <rFont val="微軟正黑體"/>
        <family val="2"/>
      </rPr>
      <t>參與集會</t>
    </r>
    <r>
      <rPr>
        <sz val="12"/>
        <rFont val="Times New Roman"/>
        <family val="1"/>
      </rPr>
      <t xml:space="preserve"> / </t>
    </r>
    <r>
      <rPr>
        <sz val="12"/>
        <rFont val="微軟正黑體"/>
        <family val="2"/>
      </rPr>
      <t>非經常性集會活動包括經其他途徑，如網上</t>
    </r>
    <r>
      <rPr>
        <sz val="10"/>
        <color indexed="8"/>
        <rFont val="新細明體"/>
        <family val="1"/>
      </rPr>
      <t>【只限已向區會申報之項目】</t>
    </r>
  </si>
  <si>
    <t>(小童軍支部適用)</t>
  </si>
  <si>
    <t>(幼童軍支部適用)</t>
  </si>
  <si>
    <t>(童軍支部及深資童軍支部適用)</t>
  </si>
  <si>
    <t>(樂行童軍支部適用)</t>
  </si>
  <si>
    <r>
      <t>5A. [</t>
    </r>
    <r>
      <rPr>
        <sz val="12"/>
        <rFont val="新細明體"/>
        <family val="1"/>
      </rPr>
      <t>小童軍支部適用</t>
    </r>
    <r>
      <rPr>
        <sz val="12"/>
        <rFont val="Times New Roman"/>
        <family val="1"/>
      </rPr>
      <t xml:space="preserve">] </t>
    </r>
    <r>
      <rPr>
        <sz val="12"/>
        <rFont val="微軟正黑體"/>
        <family val="2"/>
      </rPr>
      <t>獲</t>
    </r>
    <r>
      <rPr>
        <sz val="12"/>
        <rFont val="新細明體"/>
        <family val="1"/>
      </rPr>
      <t>本</t>
    </r>
    <r>
      <rPr>
        <sz val="12"/>
        <rFont val="微軟正黑體"/>
        <family val="2"/>
      </rPr>
      <t>支部進度性獎章名稱﹙會員章除外﹚小童軍支部獲進度性獎章人數（每</t>
    </r>
    <r>
      <rPr>
        <sz val="12"/>
        <rFont val="Times New Roman"/>
        <family val="1"/>
      </rPr>
      <t>1</t>
    </r>
    <r>
      <rPr>
        <sz val="12"/>
        <rFont val="微軟正黑體"/>
        <family val="2"/>
      </rPr>
      <t>人得</t>
    </r>
    <r>
      <rPr>
        <sz val="12"/>
        <rFont val="Times New Roman"/>
        <family val="1"/>
      </rPr>
      <t>1</t>
    </r>
    <r>
      <rPr>
        <sz val="12"/>
        <rFont val="微軟正黑體"/>
        <family val="2"/>
      </rPr>
      <t>分，最高</t>
    </r>
    <r>
      <rPr>
        <sz val="12"/>
        <rFont val="Times New Roman"/>
        <family val="1"/>
      </rPr>
      <t>10</t>
    </r>
    <r>
      <rPr>
        <sz val="12"/>
        <rFont val="微軟正黑體"/>
        <family val="2"/>
      </rPr>
      <t>分）</t>
    </r>
  </si>
  <si>
    <r>
      <t>5A. [</t>
    </r>
    <r>
      <rPr>
        <sz val="12"/>
        <rFont val="新細明體"/>
        <family val="1"/>
      </rPr>
      <t>幼童軍支部適用</t>
    </r>
    <r>
      <rPr>
        <sz val="12"/>
        <rFont val="Times New Roman"/>
        <family val="1"/>
      </rPr>
      <t xml:space="preserve">] </t>
    </r>
    <r>
      <rPr>
        <sz val="12"/>
        <rFont val="微軟正黑體"/>
        <family val="2"/>
      </rPr>
      <t>獲本支部進度性獎章名稱﹙會員章除外﹚幼童軍支部（每</t>
    </r>
    <r>
      <rPr>
        <sz val="12"/>
        <rFont val="Times New Roman"/>
        <family val="1"/>
      </rPr>
      <t>2</t>
    </r>
    <r>
      <rPr>
        <sz val="12"/>
        <rFont val="微軟正黑體"/>
        <family val="2"/>
      </rPr>
      <t>人得</t>
    </r>
    <r>
      <rPr>
        <sz val="12"/>
        <rFont val="Times New Roman"/>
        <family val="1"/>
      </rPr>
      <t>1</t>
    </r>
    <r>
      <rPr>
        <sz val="12"/>
        <rFont val="微軟正黑體"/>
        <family val="2"/>
      </rPr>
      <t>分，最高</t>
    </r>
    <r>
      <rPr>
        <sz val="12"/>
        <rFont val="Times New Roman"/>
        <family val="1"/>
      </rPr>
      <t>4</t>
    </r>
    <r>
      <rPr>
        <sz val="12"/>
        <rFont val="微軟正黑體"/>
        <family val="2"/>
      </rPr>
      <t>分）</t>
    </r>
  </si>
  <si>
    <r>
      <t>5A. [</t>
    </r>
    <r>
      <rPr>
        <sz val="12"/>
        <rFont val="新細明體"/>
        <family val="1"/>
      </rPr>
      <t>童軍及深資童軍支部適用</t>
    </r>
    <r>
      <rPr>
        <sz val="12"/>
        <rFont val="Times New Roman"/>
        <family val="1"/>
      </rPr>
      <t xml:space="preserve">] </t>
    </r>
    <r>
      <rPr>
        <sz val="12"/>
        <rFont val="微軟正黑體"/>
        <family val="2"/>
      </rPr>
      <t>獲本支部進度性獎章名稱﹙會員章除外﹚童軍及深資童軍支部（每</t>
    </r>
    <r>
      <rPr>
        <sz val="12"/>
        <rFont val="Times New Roman"/>
        <family val="1"/>
      </rPr>
      <t>1</t>
    </r>
    <r>
      <rPr>
        <sz val="12"/>
        <rFont val="微軟正黑體"/>
        <family val="2"/>
      </rPr>
      <t>人得</t>
    </r>
    <r>
      <rPr>
        <sz val="12"/>
        <rFont val="Times New Roman"/>
        <family val="1"/>
      </rPr>
      <t>1</t>
    </r>
    <r>
      <rPr>
        <sz val="12"/>
        <rFont val="微軟正黑體"/>
        <family val="2"/>
      </rPr>
      <t>分，最高</t>
    </r>
    <r>
      <rPr>
        <sz val="12"/>
        <rFont val="Times New Roman"/>
        <family val="1"/>
      </rPr>
      <t>4</t>
    </r>
    <r>
      <rPr>
        <sz val="12"/>
        <rFont val="微軟正黑體"/>
        <family val="2"/>
      </rPr>
      <t>分）[深資童軍段章可於本項填寫]</t>
    </r>
  </si>
  <si>
    <r>
      <t>5A. [</t>
    </r>
    <r>
      <rPr>
        <sz val="12"/>
        <rFont val="新細明體"/>
        <family val="1"/>
      </rPr>
      <t>樂行童軍支部適用</t>
    </r>
    <r>
      <rPr>
        <sz val="12"/>
        <rFont val="Times New Roman"/>
        <family val="1"/>
      </rPr>
      <t xml:space="preserve">] </t>
    </r>
    <r>
      <rPr>
        <sz val="12"/>
        <rFont val="微軟正黑體"/>
        <family val="2"/>
      </rPr>
      <t>獲本支部進度性獎章名稱﹙會員章除外﹚樂行童軍支部（每</t>
    </r>
    <r>
      <rPr>
        <sz val="12"/>
        <rFont val="Times New Roman"/>
        <family val="1"/>
      </rPr>
      <t>1</t>
    </r>
    <r>
      <rPr>
        <sz val="12"/>
        <rFont val="微軟正黑體"/>
        <family val="2"/>
      </rPr>
      <t>人得</t>
    </r>
    <r>
      <rPr>
        <sz val="12"/>
        <rFont val="Times New Roman"/>
        <family val="1"/>
      </rPr>
      <t>2</t>
    </r>
    <r>
      <rPr>
        <sz val="12"/>
        <rFont val="微軟正黑體"/>
        <family val="2"/>
      </rPr>
      <t>分，最高</t>
    </r>
    <r>
      <rPr>
        <sz val="12"/>
        <rFont val="Times New Roman"/>
        <family val="1"/>
      </rPr>
      <t>4</t>
    </r>
    <r>
      <rPr>
        <sz val="12"/>
        <rFont val="微軟正黑體"/>
        <family val="2"/>
      </rPr>
      <t>分）</t>
    </r>
  </si>
  <si>
    <r>
      <rPr>
        <sz val="7.55"/>
        <color indexed="8"/>
        <rFont val="標楷體"/>
        <family val="4"/>
      </rPr>
      <t>修訂</t>
    </r>
    <r>
      <rPr>
        <sz val="7.55"/>
        <color indexed="8"/>
        <rFont val="微軟正黑體"/>
        <family val="2"/>
      </rPr>
      <t>–</t>
    </r>
    <r>
      <rPr>
        <sz val="7.55"/>
        <color indexed="8"/>
        <rFont val="Times New Roman"/>
        <family val="1"/>
      </rPr>
      <t>2021.2.1</t>
    </r>
  </si>
  <si>
    <r>
      <t xml:space="preserve">                   評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分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報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告</t>
    </r>
    <r>
      <rPr>
        <b/>
        <sz val="20"/>
        <rFont val="Times New Roman"/>
        <family val="1"/>
      </rPr>
      <t xml:space="preserve"> 2021 </t>
    </r>
    <r>
      <rPr>
        <b/>
        <sz val="12"/>
        <color indexed="8"/>
        <rFont val="Times New Roman"/>
        <family val="1"/>
      </rPr>
      <t>(2021.01.01-2021.12.31)</t>
    </r>
  </si>
  <si>
    <t>截至2020年週年人數
報告之團員人數：</t>
  </si>
  <si>
    <r>
      <rPr>
        <u val="single"/>
        <sz val="16"/>
        <rFont val="新細明體"/>
        <family val="1"/>
      </rPr>
      <t>評</t>
    </r>
    <r>
      <rPr>
        <u val="single"/>
        <sz val="16"/>
        <rFont val="Times New Roman"/>
        <family val="1"/>
      </rPr>
      <t xml:space="preserve"> </t>
    </r>
    <r>
      <rPr>
        <u val="single"/>
        <sz val="16"/>
        <rFont val="新細明體"/>
        <family val="1"/>
      </rPr>
      <t>分</t>
    </r>
    <r>
      <rPr>
        <u val="single"/>
        <sz val="16"/>
        <rFont val="Times New Roman"/>
        <family val="1"/>
      </rPr>
      <t xml:space="preserve"> </t>
    </r>
    <r>
      <rPr>
        <u val="single"/>
        <sz val="16"/>
        <rFont val="新細明體"/>
        <family val="1"/>
      </rPr>
      <t>表</t>
    </r>
    <r>
      <rPr>
        <u val="single"/>
        <sz val="16"/>
        <rFont val="Times New Roman"/>
        <family val="1"/>
      </rPr>
      <t xml:space="preserve"> (2021)  </t>
    </r>
  </si>
  <si>
    <r>
      <t xml:space="preserve">2. </t>
    </r>
    <r>
      <rPr>
        <sz val="12"/>
        <rFont val="新細明體"/>
        <family val="1"/>
      </rPr>
      <t>評審期內新增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保留人數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1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5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</si>
  <si>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r>
      <t xml:space="preserve">4. </t>
    </r>
    <r>
      <rPr>
        <sz val="12"/>
        <rFont val="新細明體"/>
        <family val="1"/>
      </rPr>
      <t>持委任書領袖人數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1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4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</si>
  <si>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r>
      <t xml:space="preserve">8. </t>
    </r>
    <r>
      <rPr>
        <sz val="12"/>
        <rFont val="新細明體"/>
        <family val="1"/>
      </rPr>
      <t>團週年主題／目標（每項計</t>
    </r>
    <r>
      <rPr>
        <sz val="12"/>
        <rFont val="Times New Roman"/>
        <family val="1"/>
      </rPr>
      <t>0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分）</t>
    </r>
  </si>
  <si>
    <r>
      <t xml:space="preserve">9. </t>
    </r>
    <r>
      <rPr>
        <sz val="12"/>
        <rFont val="新細明體"/>
        <family val="1"/>
      </rPr>
      <t>團舉辦之非經常性集會活動（每項計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分）</t>
    </r>
  </si>
  <si>
    <r>
      <t xml:space="preserve">10. </t>
    </r>
    <r>
      <rPr>
        <sz val="12"/>
        <rFont val="新細明體"/>
        <family val="1"/>
      </rPr>
      <t>曾參與之童軍服務（每項計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分）</t>
    </r>
  </si>
  <si>
    <r>
      <t xml:space="preserve">11. </t>
    </r>
    <r>
      <rPr>
        <sz val="12"/>
        <rFont val="新細明體"/>
        <family val="1"/>
      </rPr>
      <t>參與區、地域及總會之活動或訓練包括網上（每項計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分）</t>
    </r>
  </si>
  <si>
    <r>
      <t xml:space="preserve">13. </t>
    </r>
    <r>
      <rPr>
        <sz val="11"/>
        <rFont val="新細明體"/>
        <family val="1"/>
      </rPr>
      <t>集會</t>
    </r>
    <r>
      <rPr>
        <sz val="11"/>
        <rFont val="Times New Roman"/>
        <family val="1"/>
      </rPr>
      <t xml:space="preserve"> / </t>
    </r>
    <r>
      <rPr>
        <sz val="11"/>
        <rFont val="新細明體"/>
        <family val="1"/>
      </rPr>
      <t>非經常性集會活動次數包括經其他途徑進行，如網上（每次計</t>
    </r>
    <r>
      <rPr>
        <sz val="11"/>
        <rFont val="Times New Roman"/>
        <family val="1"/>
      </rPr>
      <t>5</t>
    </r>
    <r>
      <rPr>
        <sz val="11"/>
        <rFont val="新細明體"/>
        <family val="1"/>
      </rPr>
      <t>分，最高</t>
    </r>
    <r>
      <rPr>
        <sz val="11"/>
        <rFont val="Times New Roman"/>
        <family val="1"/>
      </rPr>
      <t>20</t>
    </r>
    <r>
      <rPr>
        <sz val="11"/>
        <rFont val="新細明體"/>
        <family val="1"/>
      </rPr>
      <t>分）</t>
    </r>
  </si>
  <si>
    <t>人次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</si>
</sst>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0_ "/>
    <numFmt numFmtId="191" formatCode="0.0_);[Red]\(0.0\)"/>
    <numFmt numFmtId="192" formatCode="0.0_ "/>
    <numFmt numFmtId="193" formatCode="m&quot;月&quot;d&quot;日&quot;"/>
    <numFmt numFmtId="194" formatCode="yyyy\-mm\-dd;@"/>
    <numFmt numFmtId="195" formatCode="0_ "/>
  </numFmts>
  <fonts count="84">
    <font>
      <sz val="12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22"/>
      <name val="新細明體"/>
      <family val="1"/>
    </font>
    <font>
      <u val="single"/>
      <sz val="12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16"/>
      <name val="新細明體"/>
      <family val="1"/>
    </font>
    <font>
      <u val="single"/>
      <sz val="12"/>
      <name val="Times New Roman"/>
      <family val="1"/>
    </font>
    <font>
      <sz val="12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u val="single"/>
      <sz val="16"/>
      <name val="新細明體"/>
      <family val="1"/>
    </font>
    <font>
      <u val="single"/>
      <sz val="16"/>
      <name val="Times New Roman"/>
      <family val="1"/>
    </font>
    <font>
      <b/>
      <sz val="12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8"/>
      <color indexed="10"/>
      <name val="新細明體"/>
      <family val="1"/>
    </font>
    <font>
      <b/>
      <i/>
      <sz val="12"/>
      <name val="新細明體"/>
      <family val="1"/>
    </font>
    <font>
      <sz val="9"/>
      <name val="Times New Roman"/>
      <family val="1"/>
    </font>
    <font>
      <sz val="9.5"/>
      <name val="Times New Roman"/>
      <family val="1"/>
    </font>
    <font>
      <sz val="9.5"/>
      <name val="新細明體"/>
      <family val="1"/>
    </font>
    <font>
      <sz val="7.5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2"/>
      <name val="微軟正黑體"/>
      <family val="2"/>
    </font>
    <font>
      <sz val="8"/>
      <name val="微軟正黑體"/>
      <family val="2"/>
    </font>
    <font>
      <sz val="11"/>
      <name val="微軟正黑體"/>
      <family val="2"/>
    </font>
    <font>
      <sz val="10"/>
      <color indexed="8"/>
      <name val="新細明體"/>
      <family val="1"/>
    </font>
    <font>
      <sz val="9.5"/>
      <color indexed="8"/>
      <name val="新細明體"/>
      <family val="1"/>
    </font>
    <font>
      <sz val="7.55"/>
      <color indexed="8"/>
      <name val="標楷體"/>
      <family val="4"/>
    </font>
    <font>
      <sz val="7.55"/>
      <color indexed="8"/>
      <name val="微軟正黑體"/>
      <family val="2"/>
    </font>
    <font>
      <sz val="7.55"/>
      <color indexed="8"/>
      <name val="Times New Roman"/>
      <family val="1"/>
    </font>
    <font>
      <b/>
      <sz val="8"/>
      <color indexed="10"/>
      <name val="Times New Roman"/>
      <family val="1"/>
    </font>
    <font>
      <sz val="10.5"/>
      <name val="Times New Roman"/>
      <family val="1"/>
    </font>
    <font>
      <sz val="10.5"/>
      <name val="微軟正黑體"/>
      <family val="2"/>
    </font>
    <font>
      <sz val="10.5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微軟正黑體"/>
      <family val="2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2"/>
      <color theme="1"/>
      <name val="Cambria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268">
    <xf numFmtId="0" fontId="0" fillId="0" borderId="0" xfId="0" applyAlignment="1">
      <alignment vertical="center"/>
    </xf>
    <xf numFmtId="0" fontId="9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top"/>
      <protection/>
    </xf>
    <xf numFmtId="0" fontId="0" fillId="0" borderId="20" xfId="0" applyFont="1" applyBorder="1" applyAlignment="1" applyProtection="1">
      <alignment vertical="top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vertical="center"/>
      <protection/>
    </xf>
    <xf numFmtId="191" fontId="9" fillId="0" borderId="17" xfId="0" applyNumberFormat="1" applyFont="1" applyBorder="1" applyAlignment="1" applyProtection="1">
      <alignment horizontal="center"/>
      <protection/>
    </xf>
    <xf numFmtId="191" fontId="9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191" fontId="9" fillId="33" borderId="17" xfId="0" applyNumberFormat="1" applyFont="1" applyFill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192" fontId="9" fillId="0" borderId="26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vertical="center"/>
      <protection/>
    </xf>
    <xf numFmtId="192" fontId="9" fillId="33" borderId="26" xfId="0" applyNumberFormat="1" applyFont="1" applyFill="1" applyBorder="1" applyAlignment="1" applyProtection="1">
      <alignment horizontal="center"/>
      <protection/>
    </xf>
    <xf numFmtId="192" fontId="9" fillId="0" borderId="26" xfId="0" applyNumberFormat="1" applyFont="1" applyFill="1" applyBorder="1" applyAlignment="1" applyProtection="1">
      <alignment horizontal="center"/>
      <protection/>
    </xf>
    <xf numFmtId="192" fontId="9" fillId="0" borderId="27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 applyProtection="1">
      <alignment horizontal="left" vertical="center"/>
      <protection/>
    </xf>
    <xf numFmtId="0" fontId="4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25" fillId="0" borderId="29" xfId="0" applyFont="1" applyFill="1" applyBorder="1" applyAlignment="1" applyProtection="1">
      <alignment horizontal="center"/>
      <protection locked="0"/>
    </xf>
    <xf numFmtId="0" fontId="25" fillId="0" borderId="30" xfId="0" applyFont="1" applyFill="1" applyBorder="1" applyAlignment="1" applyProtection="1">
      <alignment horizontal="center"/>
      <protection locked="0"/>
    </xf>
    <xf numFmtId="0" fontId="25" fillId="0" borderId="31" xfId="0" applyFont="1" applyFill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left" wrapText="1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vertical="top"/>
      <protection locked="0"/>
    </xf>
    <xf numFmtId="0" fontId="0" fillId="0" borderId="21" xfId="0" applyFont="1" applyFill="1" applyBorder="1" applyAlignment="1" applyProtection="1">
      <alignment vertical="top"/>
      <protection locked="0"/>
    </xf>
    <xf numFmtId="0" fontId="17" fillId="0" borderId="21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/>
    </xf>
    <xf numFmtId="0" fontId="17" fillId="0" borderId="35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0" fontId="41" fillId="0" borderId="32" xfId="0" applyFont="1" applyFill="1" applyBorder="1" applyAlignment="1" applyProtection="1">
      <alignment horizontal="left" wrapText="1"/>
      <protection/>
    </xf>
    <xf numFmtId="0" fontId="41" fillId="0" borderId="33" xfId="0" applyFont="1" applyFill="1" applyBorder="1" applyAlignment="1" applyProtection="1">
      <alignment horizontal="left" wrapText="1"/>
      <protection/>
    </xf>
    <xf numFmtId="0" fontId="41" fillId="0" borderId="34" xfId="0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81" fillId="0" borderId="15" xfId="0" applyFont="1" applyFill="1" applyBorder="1" applyAlignment="1" applyProtection="1">
      <alignment horizontal="left" vertical="center" wrapText="1"/>
      <protection/>
    </xf>
    <xf numFmtId="0" fontId="81" fillId="0" borderId="0" xfId="0" applyFont="1" applyFill="1" applyAlignment="1" applyProtection="1">
      <alignment horizontal="left" vertical="center" wrapText="1"/>
      <protection/>
    </xf>
    <xf numFmtId="0" fontId="81" fillId="0" borderId="24" xfId="0" applyFont="1" applyFill="1" applyBorder="1" applyAlignment="1" applyProtection="1">
      <alignment horizontal="left" vertical="center" wrapText="1"/>
      <protection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0" fontId="14" fillId="0" borderId="38" xfId="0" applyFont="1" applyFill="1" applyBorder="1" applyAlignment="1" applyProtection="1">
      <alignment horizontal="center" vertical="center" wrapText="1"/>
      <protection/>
    </xf>
    <xf numFmtId="0" fontId="14" fillId="0" borderId="39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5" fontId="0" fillId="0" borderId="15" xfId="0" applyNumberFormat="1" applyFont="1" applyFill="1" applyBorder="1" applyAlignment="1" applyProtection="1">
      <alignment horizontal="center" vertical="center"/>
      <protection locked="0"/>
    </xf>
    <xf numFmtId="195" fontId="0" fillId="0" borderId="0" xfId="0" applyNumberFormat="1" applyFont="1" applyFill="1" applyBorder="1" applyAlignment="1" applyProtection="1">
      <alignment horizontal="center" vertical="center"/>
      <protection locked="0"/>
    </xf>
    <xf numFmtId="195" fontId="0" fillId="0" borderId="24" xfId="0" applyNumberFormat="1" applyFont="1" applyFill="1" applyBorder="1" applyAlignment="1" applyProtection="1">
      <alignment horizontal="center" vertical="center"/>
      <protection locked="0"/>
    </xf>
    <xf numFmtId="195" fontId="0" fillId="0" borderId="13" xfId="0" applyNumberFormat="1" applyFont="1" applyFill="1" applyBorder="1" applyAlignment="1" applyProtection="1">
      <alignment horizontal="center" vertical="center"/>
      <protection locked="0"/>
    </xf>
    <xf numFmtId="195" fontId="0" fillId="0" borderId="22" xfId="0" applyNumberFormat="1" applyFont="1" applyFill="1" applyBorder="1" applyAlignment="1" applyProtection="1">
      <alignment horizontal="center" vertical="center"/>
      <protection locked="0"/>
    </xf>
    <xf numFmtId="195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vertical="top"/>
      <protection/>
    </xf>
    <xf numFmtId="0" fontId="0" fillId="0" borderId="14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10" fillId="0" borderId="11" xfId="0" applyFont="1" applyBorder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/>
      <protection/>
    </xf>
    <xf numFmtId="0" fontId="0" fillId="0" borderId="14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49" fontId="0" fillId="0" borderId="18" xfId="0" applyNumberFormat="1" applyFont="1" applyFill="1" applyBorder="1" applyAlignment="1" applyProtection="1">
      <alignment horizontal="center" vertical="top"/>
      <protection/>
    </xf>
    <xf numFmtId="49" fontId="0" fillId="0" borderId="19" xfId="0" applyNumberFormat="1" applyFont="1" applyFill="1" applyBorder="1" applyAlignment="1" applyProtection="1">
      <alignment horizontal="center" vertical="top"/>
      <protection/>
    </xf>
    <xf numFmtId="0" fontId="82" fillId="0" borderId="23" xfId="0" applyFont="1" applyFill="1" applyBorder="1" applyAlignment="1" applyProtection="1">
      <alignment vertical="top" wrapText="1"/>
      <protection/>
    </xf>
    <xf numFmtId="0" fontId="82" fillId="0" borderId="18" xfId="0" applyFont="1" applyFill="1" applyBorder="1" applyAlignment="1" applyProtection="1">
      <alignment vertical="top" wrapText="1"/>
      <protection/>
    </xf>
    <xf numFmtId="0" fontId="82" fillId="0" borderId="19" xfId="0" applyFont="1" applyFill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49" fontId="0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49" fontId="0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0" fillId="0" borderId="25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39" fillId="0" borderId="0" xfId="0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14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 wrapText="1"/>
      <protection/>
    </xf>
    <xf numFmtId="49" fontId="0" fillId="0" borderId="15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49" fontId="0" fillId="0" borderId="24" xfId="0" applyNumberFormat="1" applyFont="1" applyFill="1" applyBorder="1" applyAlignment="1" applyProtection="1">
      <alignment horizontal="center" vertical="top"/>
      <protection locked="0"/>
    </xf>
    <xf numFmtId="49" fontId="0" fillId="0" borderId="13" xfId="0" applyNumberFormat="1" applyFont="1" applyFill="1" applyBorder="1" applyAlignment="1" applyProtection="1">
      <alignment horizontal="center" vertical="top"/>
      <protection locked="0"/>
    </xf>
    <xf numFmtId="49" fontId="0" fillId="0" borderId="22" xfId="0" applyNumberFormat="1" applyFont="1" applyFill="1" applyBorder="1" applyAlignment="1" applyProtection="1">
      <alignment horizontal="center" vertical="top"/>
      <protection locked="0"/>
    </xf>
    <xf numFmtId="49" fontId="0" fillId="0" borderId="25" xfId="0" applyNumberFormat="1" applyFont="1" applyFill="1" applyBorder="1" applyAlignment="1" applyProtection="1">
      <alignment horizontal="center" vertical="top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17" fillId="0" borderId="11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4" xfId="0" applyFont="1" applyFill="1" applyBorder="1" applyAlignment="1" applyProtection="1">
      <alignment horizontal="right"/>
      <protection/>
    </xf>
    <xf numFmtId="0" fontId="9" fillId="33" borderId="40" xfId="0" applyFont="1" applyFill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41" xfId="0" applyFont="1" applyBorder="1" applyAlignment="1" applyProtection="1">
      <alignment/>
      <protection/>
    </xf>
    <xf numFmtId="0" fontId="9" fillId="0" borderId="10" xfId="0" applyFont="1" applyFill="1" applyBorder="1" applyAlignment="1" applyProtection="1">
      <alignment wrapText="1"/>
      <protection/>
    </xf>
    <xf numFmtId="0" fontId="9" fillId="0" borderId="41" xfId="0" applyFont="1" applyFill="1" applyBorder="1" applyAlignment="1" applyProtection="1">
      <alignment wrapText="1"/>
      <protection/>
    </xf>
    <xf numFmtId="0" fontId="9" fillId="33" borderId="41" xfId="0" applyFont="1" applyFill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40" xfId="0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wrapText="1"/>
      <protection/>
    </xf>
    <xf numFmtId="0" fontId="9" fillId="0" borderId="14" xfId="0" applyFont="1" applyFill="1" applyBorder="1" applyAlignment="1" applyProtection="1">
      <alignment wrapText="1"/>
      <protection/>
    </xf>
    <xf numFmtId="0" fontId="9" fillId="0" borderId="17" xfId="0" applyFont="1" applyFill="1" applyBorder="1" applyAlignment="1" applyProtection="1">
      <alignment wrapText="1"/>
      <protection/>
    </xf>
    <xf numFmtId="0" fontId="9" fillId="0" borderId="41" xfId="0" applyFont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tabSelected="1" view="pageBreakPreview" zoomScale="110" zoomScaleNormal="91" zoomScaleSheetLayoutView="110" workbookViewId="0" topLeftCell="A128">
      <selection activeCell="A146" sqref="A146:C146"/>
    </sheetView>
  </sheetViews>
  <sheetFormatPr defaultColWidth="9.00390625" defaultRowHeight="16.5"/>
  <cols>
    <col min="1" max="1" width="4.625" style="17" customWidth="1"/>
    <col min="2" max="11" width="7.125" style="15" customWidth="1"/>
    <col min="12" max="12" width="1.625" style="32" customWidth="1"/>
    <col min="13" max="13" width="1.625" style="42" customWidth="1"/>
    <col min="14" max="14" width="2.625" style="14" customWidth="1"/>
    <col min="15" max="15" width="5.125" style="14" customWidth="1"/>
    <col min="16" max="16" width="5.00390625" style="14" customWidth="1"/>
    <col min="17" max="16384" width="9.00390625" style="32" customWidth="1"/>
  </cols>
  <sheetData>
    <row r="1" spans="1:16" s="28" customFormat="1" ht="19.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 t="s">
        <v>172</v>
      </c>
      <c r="O1" s="226"/>
      <c r="P1" s="226"/>
    </row>
    <row r="2" spans="1:16" s="28" customFormat="1" ht="19.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s="29" customFormat="1" ht="30">
      <c r="A3" s="227" t="s">
        <v>173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3" ht="16.5">
      <c r="A4" s="30"/>
      <c r="L4" s="31"/>
      <c r="M4" s="31"/>
    </row>
    <row r="5" spans="1:16" ht="19.5" customHeight="1">
      <c r="A5" s="230" t="s">
        <v>2</v>
      </c>
      <c r="B5" s="231"/>
      <c r="C5" s="231"/>
      <c r="D5" s="231"/>
      <c r="E5" s="231"/>
      <c r="F5" s="231"/>
      <c r="G5" s="232"/>
      <c r="H5" s="217" t="s">
        <v>3</v>
      </c>
      <c r="I5" s="218"/>
      <c r="J5" s="218"/>
      <c r="K5" s="218"/>
      <c r="L5" s="218"/>
      <c r="M5" s="218"/>
      <c r="N5" s="218"/>
      <c r="O5" s="218"/>
      <c r="P5" s="219"/>
    </row>
    <row r="6" spans="1:16" ht="19.5" customHeight="1">
      <c r="A6" s="233"/>
      <c r="B6" s="234"/>
      <c r="C6" s="234"/>
      <c r="D6" s="234"/>
      <c r="E6" s="234"/>
      <c r="F6" s="234"/>
      <c r="G6" s="235"/>
      <c r="H6" s="214"/>
      <c r="I6" s="215"/>
      <c r="J6" s="215"/>
      <c r="K6" s="215"/>
      <c r="L6" s="215"/>
      <c r="M6" s="215"/>
      <c r="N6" s="215"/>
      <c r="O6" s="215"/>
      <c r="P6" s="216"/>
    </row>
    <row r="7" spans="1:16" ht="19.5" customHeight="1">
      <c r="A7" s="233"/>
      <c r="B7" s="234"/>
      <c r="C7" s="234"/>
      <c r="D7" s="234"/>
      <c r="E7" s="234"/>
      <c r="F7" s="234"/>
      <c r="G7" s="235"/>
      <c r="H7" s="217" t="s">
        <v>4</v>
      </c>
      <c r="I7" s="218"/>
      <c r="J7" s="218"/>
      <c r="K7" s="218"/>
      <c r="L7" s="218"/>
      <c r="M7" s="218"/>
      <c r="N7" s="218"/>
      <c r="O7" s="218"/>
      <c r="P7" s="219"/>
    </row>
    <row r="8" spans="1:16" ht="19.5" customHeight="1">
      <c r="A8" s="233"/>
      <c r="B8" s="234"/>
      <c r="C8" s="234"/>
      <c r="D8" s="234"/>
      <c r="E8" s="234"/>
      <c r="F8" s="234"/>
      <c r="G8" s="235"/>
      <c r="H8" s="214"/>
      <c r="I8" s="215"/>
      <c r="J8" s="215"/>
      <c r="K8" s="215"/>
      <c r="L8" s="215"/>
      <c r="M8" s="215"/>
      <c r="N8" s="215"/>
      <c r="O8" s="215"/>
      <c r="P8" s="216"/>
    </row>
    <row r="9" spans="1:16" ht="19.5" customHeight="1">
      <c r="A9" s="233"/>
      <c r="B9" s="234"/>
      <c r="C9" s="234"/>
      <c r="D9" s="234"/>
      <c r="E9" s="234"/>
      <c r="F9" s="234"/>
      <c r="G9" s="235"/>
      <c r="H9" s="217" t="s">
        <v>5</v>
      </c>
      <c r="I9" s="218"/>
      <c r="J9" s="218"/>
      <c r="K9" s="218"/>
      <c r="L9" s="218"/>
      <c r="M9" s="218"/>
      <c r="N9" s="218"/>
      <c r="O9" s="218"/>
      <c r="P9" s="219"/>
    </row>
    <row r="10" spans="1:16" ht="19.5" customHeight="1">
      <c r="A10" s="236"/>
      <c r="B10" s="237"/>
      <c r="C10" s="237"/>
      <c r="D10" s="237"/>
      <c r="E10" s="237"/>
      <c r="F10" s="237"/>
      <c r="G10" s="238"/>
      <c r="H10" s="220"/>
      <c r="I10" s="221"/>
      <c r="J10" s="221"/>
      <c r="K10" s="221"/>
      <c r="L10" s="221"/>
      <c r="M10" s="221"/>
      <c r="N10" s="221"/>
      <c r="O10" s="221"/>
      <c r="P10" s="222"/>
    </row>
    <row r="11" spans="1:13" ht="19.5" customHeight="1">
      <c r="A11" s="33"/>
      <c r="B11" s="34"/>
      <c r="C11" s="34"/>
      <c r="D11" s="34"/>
      <c r="E11" s="34"/>
      <c r="F11" s="34"/>
      <c r="G11" s="34"/>
      <c r="H11" s="34"/>
      <c r="L11" s="31"/>
      <c r="M11" s="31"/>
    </row>
    <row r="12" spans="1:16" ht="45" customHeight="1">
      <c r="A12" s="208" t="s">
        <v>6</v>
      </c>
      <c r="B12" s="209"/>
      <c r="C12" s="223" t="s">
        <v>7</v>
      </c>
      <c r="D12" s="223"/>
      <c r="E12" s="10"/>
      <c r="F12" s="36" t="s">
        <v>8</v>
      </c>
      <c r="G12" s="37"/>
      <c r="H12" s="35" t="s">
        <v>9</v>
      </c>
      <c r="I12" s="22"/>
      <c r="J12" s="125"/>
      <c r="K12" s="125"/>
      <c r="L12" s="125"/>
      <c r="M12" s="125"/>
      <c r="N12" s="122"/>
      <c r="O12" s="123"/>
      <c r="P12" s="124"/>
    </row>
    <row r="13" spans="1:16" ht="45" customHeight="1">
      <c r="A13" s="208" t="s">
        <v>10</v>
      </c>
      <c r="B13" s="209"/>
      <c r="C13" s="210"/>
      <c r="D13" s="210"/>
      <c r="E13" s="210"/>
      <c r="F13" s="210"/>
      <c r="G13" s="210"/>
      <c r="H13" s="228"/>
      <c r="I13" s="228"/>
      <c r="J13" s="228"/>
      <c r="K13" s="228"/>
      <c r="L13" s="228"/>
      <c r="M13" s="228"/>
      <c r="N13" s="228"/>
      <c r="O13" s="228"/>
      <c r="P13" s="229"/>
    </row>
    <row r="14" spans="1:16" ht="45" customHeight="1">
      <c r="A14" s="208" t="s">
        <v>11</v>
      </c>
      <c r="B14" s="209"/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1"/>
    </row>
    <row r="15" spans="1:16" ht="45" customHeight="1">
      <c r="A15" s="208" t="s">
        <v>12</v>
      </c>
      <c r="B15" s="209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1"/>
    </row>
    <row r="16" spans="1:16" ht="45" customHeight="1">
      <c r="A16" s="208" t="s">
        <v>13</v>
      </c>
      <c r="B16" s="209"/>
      <c r="C16" s="209"/>
      <c r="D16" s="209"/>
      <c r="E16" s="210"/>
      <c r="F16" s="210"/>
      <c r="G16" s="211"/>
      <c r="H16" s="208" t="s">
        <v>14</v>
      </c>
      <c r="I16" s="209"/>
      <c r="J16" s="210"/>
      <c r="K16" s="210"/>
      <c r="L16" s="210"/>
      <c r="M16" s="210"/>
      <c r="N16" s="210"/>
      <c r="O16" s="210"/>
      <c r="P16" s="211"/>
    </row>
    <row r="17" spans="1:16" ht="45" customHeight="1">
      <c r="A17" s="208" t="s">
        <v>15</v>
      </c>
      <c r="B17" s="209"/>
      <c r="C17" s="209"/>
      <c r="D17" s="209"/>
      <c r="E17" s="210"/>
      <c r="F17" s="210"/>
      <c r="G17" s="211"/>
      <c r="H17" s="208" t="s">
        <v>14</v>
      </c>
      <c r="I17" s="209"/>
      <c r="J17" s="210"/>
      <c r="K17" s="210"/>
      <c r="L17" s="210"/>
      <c r="M17" s="210"/>
      <c r="N17" s="210"/>
      <c r="O17" s="210"/>
      <c r="P17" s="211"/>
    </row>
    <row r="18" spans="1:16" ht="45" customHeight="1">
      <c r="A18" s="208" t="s">
        <v>16</v>
      </c>
      <c r="B18" s="209"/>
      <c r="C18" s="209"/>
      <c r="D18" s="209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3"/>
    </row>
    <row r="19" spans="1:16" ht="45" customHeight="1">
      <c r="A19" s="195" t="s">
        <v>17</v>
      </c>
      <c r="B19" s="196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8"/>
    </row>
    <row r="20" spans="1:16" ht="39.75" customHeight="1">
      <c r="A20" s="199" t="s">
        <v>18</v>
      </c>
      <c r="B20" s="200"/>
      <c r="C20" s="201"/>
      <c r="D20" s="201"/>
      <c r="E20" s="201"/>
      <c r="F20" s="202"/>
      <c r="G20" s="203" t="s">
        <v>174</v>
      </c>
      <c r="H20" s="204"/>
      <c r="I20" s="204"/>
      <c r="J20" s="205"/>
      <c r="K20" s="206" t="s">
        <v>19</v>
      </c>
      <c r="L20" s="206"/>
      <c r="M20" s="206"/>
      <c r="N20" s="206"/>
      <c r="O20" s="206"/>
      <c r="P20" s="207"/>
    </row>
    <row r="21" spans="1:16" ht="19.5" customHeight="1">
      <c r="A21" s="179" t="s">
        <v>26</v>
      </c>
      <c r="B21" s="180"/>
      <c r="C21" s="180"/>
      <c r="D21" s="180"/>
      <c r="E21" s="13"/>
      <c r="F21" s="40" t="s">
        <v>27</v>
      </c>
      <c r="G21" s="181"/>
      <c r="H21" s="182"/>
      <c r="I21" s="182"/>
      <c r="J21" s="183"/>
      <c r="K21" s="182"/>
      <c r="L21" s="182"/>
      <c r="M21" s="182"/>
      <c r="N21" s="182"/>
      <c r="O21" s="182"/>
      <c r="P21" s="183"/>
    </row>
    <row r="22" spans="1:16" ht="19.5" customHeight="1">
      <c r="A22" s="187"/>
      <c r="B22" s="188"/>
      <c r="C22" s="188"/>
      <c r="D22" s="188"/>
      <c r="E22" s="188"/>
      <c r="F22" s="188"/>
      <c r="G22" s="184"/>
      <c r="H22" s="185"/>
      <c r="I22" s="185"/>
      <c r="J22" s="186"/>
      <c r="K22" s="185"/>
      <c r="L22" s="185"/>
      <c r="M22" s="185"/>
      <c r="N22" s="185"/>
      <c r="O22" s="185"/>
      <c r="P22" s="186"/>
    </row>
    <row r="23" spans="1:16" ht="19.5" customHeight="1">
      <c r="A23" s="189" t="s">
        <v>28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1"/>
    </row>
    <row r="24" spans="1:16" ht="81.75" customHeight="1">
      <c r="A24" s="192" t="s">
        <v>29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4"/>
    </row>
    <row r="25" spans="1:16" ht="16.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21">
      <c r="A26" s="9" t="s">
        <v>30</v>
      </c>
      <c r="N26" s="178" t="s">
        <v>31</v>
      </c>
      <c r="O26" s="178"/>
      <c r="P26" s="178"/>
    </row>
    <row r="27" ht="16.5">
      <c r="A27" s="1"/>
    </row>
    <row r="28" spans="1:15" ht="16.5">
      <c r="A28" s="1" t="s">
        <v>32</v>
      </c>
      <c r="N28" s="16"/>
      <c r="O28" s="16"/>
    </row>
    <row r="29" spans="2:15" ht="16.5">
      <c r="B29" s="177" t="s">
        <v>33</v>
      </c>
      <c r="C29" s="176"/>
      <c r="D29" s="177" t="s">
        <v>34</v>
      </c>
      <c r="E29" s="176"/>
      <c r="F29" s="177" t="s">
        <v>35</v>
      </c>
      <c r="G29" s="176"/>
      <c r="H29" s="177" t="s">
        <v>36</v>
      </c>
      <c r="I29" s="176"/>
      <c r="J29" s="177" t="s">
        <v>37</v>
      </c>
      <c r="K29" s="176"/>
      <c r="N29" s="43"/>
      <c r="O29" s="11"/>
    </row>
    <row r="30" spans="1:15" ht="16.5">
      <c r="A30" s="2" t="s">
        <v>38</v>
      </c>
      <c r="B30" s="177" t="s">
        <v>39</v>
      </c>
      <c r="C30" s="176"/>
      <c r="D30" s="177" t="s">
        <v>40</v>
      </c>
      <c r="E30" s="176"/>
      <c r="F30" s="177" t="s">
        <v>40</v>
      </c>
      <c r="G30" s="176"/>
      <c r="H30" s="175" t="s">
        <v>115</v>
      </c>
      <c r="I30" s="176"/>
      <c r="J30" s="175" t="s">
        <v>115</v>
      </c>
      <c r="K30" s="176"/>
      <c r="N30" s="16"/>
      <c r="O30" s="16"/>
    </row>
    <row r="31" spans="1:15" ht="16.5">
      <c r="A31" s="2" t="s">
        <v>41</v>
      </c>
      <c r="B31" s="167" t="s">
        <v>42</v>
      </c>
      <c r="C31" s="168"/>
      <c r="D31" s="167" t="s">
        <v>43</v>
      </c>
      <c r="E31" s="168"/>
      <c r="F31" s="167" t="s">
        <v>43</v>
      </c>
      <c r="G31" s="168"/>
      <c r="H31" s="167" t="s">
        <v>111</v>
      </c>
      <c r="I31" s="168"/>
      <c r="J31" s="167" t="s">
        <v>111</v>
      </c>
      <c r="K31" s="168"/>
      <c r="N31" s="16"/>
      <c r="O31" s="16"/>
    </row>
    <row r="32" spans="1:15" ht="16.5">
      <c r="A32" s="2" t="s">
        <v>44</v>
      </c>
      <c r="B32" s="167" t="s">
        <v>45</v>
      </c>
      <c r="C32" s="168"/>
      <c r="D32" s="167" t="s">
        <v>46</v>
      </c>
      <c r="E32" s="168"/>
      <c r="F32" s="167" t="s">
        <v>47</v>
      </c>
      <c r="G32" s="168"/>
      <c r="H32" s="167" t="s">
        <v>112</v>
      </c>
      <c r="I32" s="168"/>
      <c r="J32" s="167" t="s">
        <v>112</v>
      </c>
      <c r="K32" s="168"/>
      <c r="N32" s="16"/>
      <c r="O32" s="16"/>
    </row>
    <row r="33" spans="1:15" ht="16.5">
      <c r="A33" s="2" t="s">
        <v>48</v>
      </c>
      <c r="B33" s="167" t="s">
        <v>49</v>
      </c>
      <c r="C33" s="168"/>
      <c r="D33" s="167" t="s">
        <v>50</v>
      </c>
      <c r="E33" s="168"/>
      <c r="F33" s="167" t="s">
        <v>51</v>
      </c>
      <c r="G33" s="168"/>
      <c r="H33" s="167" t="s">
        <v>113</v>
      </c>
      <c r="I33" s="168"/>
      <c r="J33" s="167" t="s">
        <v>113</v>
      </c>
      <c r="K33" s="168"/>
      <c r="N33" s="16"/>
      <c r="O33" s="16"/>
    </row>
    <row r="34" spans="1:15" ht="16.5">
      <c r="A34" s="2" t="s">
        <v>52</v>
      </c>
      <c r="B34" s="167" t="s">
        <v>53</v>
      </c>
      <c r="C34" s="168"/>
      <c r="D34" s="167" t="s">
        <v>54</v>
      </c>
      <c r="E34" s="168"/>
      <c r="F34" s="167" t="s">
        <v>55</v>
      </c>
      <c r="G34" s="168"/>
      <c r="H34" s="167" t="s">
        <v>114</v>
      </c>
      <c r="I34" s="168"/>
      <c r="J34" s="167" t="s">
        <v>114</v>
      </c>
      <c r="K34" s="168"/>
      <c r="N34" s="16"/>
      <c r="O34" s="16"/>
    </row>
    <row r="35" spans="14:15" ht="16.5">
      <c r="N35" s="16"/>
      <c r="O35" s="16"/>
    </row>
    <row r="36" spans="1:15" ht="16.5">
      <c r="A36" s="1" t="s">
        <v>133</v>
      </c>
      <c r="N36" s="16"/>
      <c r="O36" s="11"/>
    </row>
    <row r="37" spans="1:15" ht="16.5">
      <c r="A37" s="23" t="s">
        <v>152</v>
      </c>
      <c r="B37" s="26"/>
      <c r="C37" s="26"/>
      <c r="D37" s="26"/>
      <c r="N37" s="16"/>
      <c r="O37" s="16"/>
    </row>
    <row r="38" spans="1:15" ht="16.5">
      <c r="A38" s="23" t="s">
        <v>151</v>
      </c>
      <c r="B38" s="26"/>
      <c r="C38" s="26"/>
      <c r="D38" s="26"/>
      <c r="N38" s="16"/>
      <c r="O38" s="16"/>
    </row>
    <row r="39" spans="1:15" ht="16.5">
      <c r="A39" s="23" t="s">
        <v>150</v>
      </c>
      <c r="B39" s="26"/>
      <c r="C39" s="26"/>
      <c r="D39" s="26"/>
      <c r="N39" s="16"/>
      <c r="O39" s="16"/>
    </row>
    <row r="40" spans="1:15" ht="16.5">
      <c r="A40" s="23" t="s">
        <v>153</v>
      </c>
      <c r="B40" s="26"/>
      <c r="C40" s="26"/>
      <c r="D40" s="26"/>
      <c r="N40" s="16"/>
      <c r="O40" s="16"/>
    </row>
    <row r="41" spans="1:15" ht="16.5">
      <c r="A41" s="23" t="s">
        <v>154</v>
      </c>
      <c r="B41" s="26"/>
      <c r="C41" s="26"/>
      <c r="D41" s="26"/>
      <c r="N41" s="16"/>
      <c r="O41" s="16"/>
    </row>
    <row r="42" spans="14:15" ht="16.5">
      <c r="N42" s="16"/>
      <c r="O42" s="16"/>
    </row>
    <row r="43" spans="1:15" ht="16.5">
      <c r="A43" s="1" t="s">
        <v>131</v>
      </c>
      <c r="N43" s="16"/>
      <c r="O43" s="11"/>
    </row>
    <row r="44" spans="1:15" ht="16.5">
      <c r="A44" s="1" t="s">
        <v>57</v>
      </c>
      <c r="N44" s="16"/>
      <c r="O44" s="16"/>
    </row>
    <row r="45" spans="1:15" ht="16.5">
      <c r="A45" s="1" t="s">
        <v>56</v>
      </c>
      <c r="N45" s="16"/>
      <c r="O45" s="16"/>
    </row>
    <row r="46" spans="1:15" ht="16.5">
      <c r="A46" s="1" t="s">
        <v>58</v>
      </c>
      <c r="N46" s="16"/>
      <c r="O46" s="16"/>
    </row>
    <row r="47" spans="1:15" ht="16.5">
      <c r="A47" s="1" t="s">
        <v>59</v>
      </c>
      <c r="N47" s="16"/>
      <c r="O47" s="16"/>
    </row>
    <row r="48" spans="1:15" ht="16.5">
      <c r="A48" s="1" t="s">
        <v>60</v>
      </c>
      <c r="N48" s="16"/>
      <c r="O48" s="16"/>
    </row>
    <row r="49" spans="14:15" ht="16.5">
      <c r="N49" s="16"/>
      <c r="O49" s="44"/>
    </row>
    <row r="50" spans="1:15" ht="16.5">
      <c r="A50" s="1" t="s">
        <v>61</v>
      </c>
      <c r="N50" s="16"/>
      <c r="O50" s="11"/>
    </row>
    <row r="51" spans="1:15" ht="16.5">
      <c r="A51" s="1" t="s">
        <v>62</v>
      </c>
      <c r="N51" s="16"/>
      <c r="O51" s="16"/>
    </row>
    <row r="52" spans="1:15" ht="16.5">
      <c r="A52" s="1" t="s">
        <v>63</v>
      </c>
      <c r="N52" s="16"/>
      <c r="O52" s="16"/>
    </row>
    <row r="53" spans="1:15" ht="16.5">
      <c r="A53" s="1" t="s">
        <v>64</v>
      </c>
      <c r="N53" s="16"/>
      <c r="O53" s="16"/>
    </row>
    <row r="54" spans="1:15" ht="16.5">
      <c r="A54" s="1" t="s">
        <v>65</v>
      </c>
      <c r="N54" s="16"/>
      <c r="O54" s="16"/>
    </row>
    <row r="55" spans="14:15" ht="16.5">
      <c r="N55" s="16"/>
      <c r="O55" s="16"/>
    </row>
    <row r="56" spans="1:16" s="45" customFormat="1" ht="17.25" thickBot="1">
      <c r="A56" s="24" t="s">
        <v>66</v>
      </c>
      <c r="B56" s="25"/>
      <c r="C56" s="25"/>
      <c r="D56" s="25"/>
      <c r="E56" s="25"/>
      <c r="F56" s="25"/>
      <c r="G56" s="25"/>
      <c r="H56" s="25"/>
      <c r="I56" s="26"/>
      <c r="J56" s="26"/>
      <c r="K56" s="26"/>
      <c r="M56" s="46"/>
      <c r="N56" s="43"/>
      <c r="O56" s="43"/>
      <c r="P56" s="47"/>
    </row>
    <row r="57" spans="1:16" s="45" customFormat="1" ht="63.75" customHeight="1" thickBot="1" thickTop="1">
      <c r="A57" s="169" t="s">
        <v>162</v>
      </c>
      <c r="B57" s="170"/>
      <c r="C57" s="170"/>
      <c r="D57" s="170"/>
      <c r="E57" s="170"/>
      <c r="F57" s="170"/>
      <c r="G57" s="170"/>
      <c r="H57" s="171"/>
      <c r="I57" s="172" t="s">
        <v>159</v>
      </c>
      <c r="J57" s="173"/>
      <c r="K57" s="174"/>
      <c r="M57" s="46"/>
      <c r="N57" s="43"/>
      <c r="O57" s="43"/>
      <c r="P57" s="47"/>
    </row>
    <row r="58" spans="1:17" s="45" customFormat="1" ht="19.5" customHeight="1" thickTop="1">
      <c r="A58" s="104"/>
      <c r="B58" s="105"/>
      <c r="C58" s="105"/>
      <c r="D58" s="105"/>
      <c r="E58" s="105"/>
      <c r="F58" s="105"/>
      <c r="G58" s="105"/>
      <c r="H58" s="106"/>
      <c r="I58" s="104"/>
      <c r="J58" s="105"/>
      <c r="K58" s="106"/>
      <c r="M58" s="46"/>
      <c r="N58" s="47" t="s">
        <v>67</v>
      </c>
      <c r="O58" s="13"/>
      <c r="P58" s="47" t="s">
        <v>68</v>
      </c>
      <c r="Q58" s="48" t="s">
        <v>164</v>
      </c>
    </row>
    <row r="59" spans="1:16" s="45" customFormat="1" ht="19.5" customHeight="1">
      <c r="A59" s="101"/>
      <c r="B59" s="102"/>
      <c r="C59" s="102"/>
      <c r="D59" s="102"/>
      <c r="E59" s="102"/>
      <c r="F59" s="102"/>
      <c r="G59" s="102"/>
      <c r="H59" s="103"/>
      <c r="I59" s="101"/>
      <c r="J59" s="102"/>
      <c r="K59" s="103"/>
      <c r="M59" s="46"/>
      <c r="N59" s="43"/>
      <c r="O59" s="43"/>
      <c r="P59" s="47"/>
    </row>
    <row r="60" spans="1:17" s="45" customFormat="1" ht="19.5" customHeight="1">
      <c r="A60" s="101"/>
      <c r="B60" s="102"/>
      <c r="C60" s="102"/>
      <c r="D60" s="102"/>
      <c r="E60" s="102"/>
      <c r="F60" s="102"/>
      <c r="G60" s="102"/>
      <c r="H60" s="103"/>
      <c r="I60" s="101"/>
      <c r="J60" s="102"/>
      <c r="K60" s="103"/>
      <c r="M60" s="46"/>
      <c r="N60" s="47" t="s">
        <v>67</v>
      </c>
      <c r="O60" s="13"/>
      <c r="P60" s="47" t="s">
        <v>68</v>
      </c>
      <c r="Q60" s="48" t="s">
        <v>165</v>
      </c>
    </row>
    <row r="61" spans="1:16" s="45" customFormat="1" ht="19.5" customHeight="1">
      <c r="A61" s="101"/>
      <c r="B61" s="102"/>
      <c r="C61" s="102"/>
      <c r="D61" s="102"/>
      <c r="E61" s="102"/>
      <c r="F61" s="102"/>
      <c r="G61" s="102"/>
      <c r="H61" s="103"/>
      <c r="I61" s="101"/>
      <c r="J61" s="102"/>
      <c r="K61" s="103"/>
      <c r="M61" s="46"/>
      <c r="N61" s="43"/>
      <c r="O61" s="43"/>
      <c r="P61" s="47"/>
    </row>
    <row r="62" spans="1:17" s="45" customFormat="1" ht="19.5" customHeight="1">
      <c r="A62" s="101"/>
      <c r="B62" s="102"/>
      <c r="C62" s="102"/>
      <c r="D62" s="102"/>
      <c r="E62" s="102"/>
      <c r="F62" s="102"/>
      <c r="G62" s="102"/>
      <c r="H62" s="102"/>
      <c r="I62" s="101"/>
      <c r="J62" s="102"/>
      <c r="K62" s="103"/>
      <c r="M62" s="46"/>
      <c r="N62" s="47" t="s">
        <v>67</v>
      </c>
      <c r="O62" s="13"/>
      <c r="P62" s="47" t="s">
        <v>68</v>
      </c>
      <c r="Q62" s="48" t="s">
        <v>166</v>
      </c>
    </row>
    <row r="63" spans="1:16" s="45" customFormat="1" ht="19.5" customHeight="1">
      <c r="A63" s="101"/>
      <c r="B63" s="102"/>
      <c r="C63" s="102"/>
      <c r="D63" s="102"/>
      <c r="E63" s="102"/>
      <c r="F63" s="102"/>
      <c r="G63" s="102"/>
      <c r="H63" s="103"/>
      <c r="I63" s="101"/>
      <c r="J63" s="102"/>
      <c r="K63" s="103"/>
      <c r="M63" s="46"/>
      <c r="N63" s="43"/>
      <c r="O63" s="43"/>
      <c r="P63" s="47"/>
    </row>
    <row r="64" spans="1:17" s="45" customFormat="1" ht="19.5" customHeight="1">
      <c r="A64" s="101"/>
      <c r="B64" s="102"/>
      <c r="C64" s="102"/>
      <c r="D64" s="102"/>
      <c r="E64" s="102"/>
      <c r="F64" s="102"/>
      <c r="G64" s="102"/>
      <c r="H64" s="103"/>
      <c r="I64" s="101"/>
      <c r="J64" s="102"/>
      <c r="K64" s="103"/>
      <c r="M64" s="46"/>
      <c r="N64" s="47" t="s">
        <v>67</v>
      </c>
      <c r="O64" s="13"/>
      <c r="P64" s="47" t="s">
        <v>68</v>
      </c>
      <c r="Q64" s="48" t="s">
        <v>167</v>
      </c>
    </row>
    <row r="65" spans="1:15" ht="19.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O65" s="16"/>
    </row>
    <row r="66" spans="14:15" ht="16.5">
      <c r="N66" s="16"/>
      <c r="O66" s="16"/>
    </row>
    <row r="67" spans="1:15" ht="17.25" thickBot="1">
      <c r="A67" s="110" t="s">
        <v>69</v>
      </c>
      <c r="B67" s="111"/>
      <c r="C67" s="111"/>
      <c r="D67" s="111"/>
      <c r="E67" s="111"/>
      <c r="F67" s="111"/>
      <c r="G67" s="111"/>
      <c r="H67" s="111"/>
      <c r="I67" s="111"/>
      <c r="J67" s="112"/>
      <c r="K67" s="50" t="s">
        <v>70</v>
      </c>
      <c r="N67" s="16"/>
      <c r="O67" s="16"/>
    </row>
    <row r="68" spans="1:16" ht="17.25" thickTop="1">
      <c r="A68" s="51" t="s">
        <v>134</v>
      </c>
      <c r="B68" s="52"/>
      <c r="C68" s="52"/>
      <c r="D68" s="52"/>
      <c r="E68" s="52"/>
      <c r="F68" s="52"/>
      <c r="G68" s="52"/>
      <c r="H68" s="52"/>
      <c r="I68" s="52"/>
      <c r="J68" s="52"/>
      <c r="K68" s="160"/>
      <c r="N68" s="14" t="s">
        <v>67</v>
      </c>
      <c r="O68" s="18"/>
      <c r="P68" s="14" t="s">
        <v>68</v>
      </c>
    </row>
    <row r="69" spans="1:11" ht="16.5">
      <c r="A69" s="53" t="s">
        <v>71</v>
      </c>
      <c r="B69" s="54"/>
      <c r="C69" s="54"/>
      <c r="D69" s="54"/>
      <c r="E69" s="54"/>
      <c r="F69" s="54"/>
      <c r="G69" s="54"/>
      <c r="H69" s="54"/>
      <c r="I69" s="54"/>
      <c r="J69" s="54"/>
      <c r="K69" s="161"/>
    </row>
    <row r="70" spans="1:11" ht="16.5">
      <c r="A70" s="55"/>
      <c r="B70" s="8"/>
      <c r="C70" s="8"/>
      <c r="D70" s="8"/>
      <c r="E70" s="8"/>
      <c r="F70" s="8"/>
      <c r="G70" s="8"/>
      <c r="H70" s="8"/>
      <c r="I70" s="8"/>
      <c r="J70" s="8"/>
      <c r="K70" s="43"/>
    </row>
    <row r="71" spans="1:11" ht="16.5">
      <c r="A71" s="55"/>
      <c r="B71" s="8"/>
      <c r="C71" s="8"/>
      <c r="D71" s="8"/>
      <c r="E71" s="8"/>
      <c r="F71" s="8"/>
      <c r="G71" s="8"/>
      <c r="H71" s="8"/>
      <c r="I71" s="8"/>
      <c r="J71" s="8"/>
      <c r="K71" s="43"/>
    </row>
    <row r="72" spans="1:11" ht="16.5">
      <c r="A72" s="55"/>
      <c r="B72" s="8"/>
      <c r="C72" s="8"/>
      <c r="D72" s="8"/>
      <c r="E72" s="8"/>
      <c r="F72" s="8"/>
      <c r="G72" s="8"/>
      <c r="H72" s="8"/>
      <c r="I72" s="8"/>
      <c r="J72" s="8"/>
      <c r="K72" s="43"/>
    </row>
    <row r="73" spans="1:11" ht="48.75" customHeight="1" thickBot="1">
      <c r="A73" s="164" t="s">
        <v>160</v>
      </c>
      <c r="B73" s="165"/>
      <c r="C73" s="165"/>
      <c r="D73" s="165"/>
      <c r="E73" s="165"/>
      <c r="F73" s="165"/>
      <c r="G73" s="165"/>
      <c r="H73" s="165"/>
      <c r="I73" s="165"/>
      <c r="J73" s="166"/>
      <c r="K73" s="50" t="s">
        <v>70</v>
      </c>
    </row>
    <row r="74" spans="1:16" ht="17.25" thickTop="1">
      <c r="A74" s="107"/>
      <c r="B74" s="108"/>
      <c r="C74" s="108"/>
      <c r="D74" s="108"/>
      <c r="E74" s="108"/>
      <c r="F74" s="108"/>
      <c r="G74" s="108"/>
      <c r="H74" s="108"/>
      <c r="I74" s="108"/>
      <c r="J74" s="109"/>
      <c r="K74" s="97"/>
      <c r="N74" s="14" t="s">
        <v>67</v>
      </c>
      <c r="O74" s="18"/>
      <c r="P74" s="14" t="s">
        <v>68</v>
      </c>
    </row>
    <row r="75" spans="1:15" ht="19.5" customHeight="1">
      <c r="A75" s="101"/>
      <c r="B75" s="102"/>
      <c r="C75" s="102"/>
      <c r="D75" s="102"/>
      <c r="E75" s="102"/>
      <c r="F75" s="102"/>
      <c r="G75" s="102"/>
      <c r="H75" s="102"/>
      <c r="I75" s="102"/>
      <c r="J75" s="103"/>
      <c r="K75" s="99"/>
      <c r="N75" s="16"/>
      <c r="O75" s="16"/>
    </row>
    <row r="76" spans="1:15" ht="19.5" customHeight="1">
      <c r="A76" s="101"/>
      <c r="B76" s="102"/>
      <c r="C76" s="102"/>
      <c r="D76" s="102"/>
      <c r="E76" s="102"/>
      <c r="F76" s="102"/>
      <c r="G76" s="102"/>
      <c r="H76" s="102"/>
      <c r="I76" s="102"/>
      <c r="J76" s="103"/>
      <c r="K76" s="99"/>
      <c r="N76" s="16"/>
      <c r="O76" s="16"/>
    </row>
    <row r="77" spans="1:15" ht="19.5" customHeight="1">
      <c r="A77" s="101"/>
      <c r="B77" s="102"/>
      <c r="C77" s="102"/>
      <c r="D77" s="102"/>
      <c r="E77" s="102"/>
      <c r="F77" s="102"/>
      <c r="G77" s="102"/>
      <c r="H77" s="102"/>
      <c r="I77" s="102"/>
      <c r="J77" s="103"/>
      <c r="K77" s="99"/>
      <c r="N77" s="16"/>
      <c r="O77" s="16"/>
    </row>
    <row r="78" spans="1:15" ht="19.5" customHeight="1">
      <c r="A78" s="101"/>
      <c r="B78" s="102"/>
      <c r="C78" s="102"/>
      <c r="D78" s="102"/>
      <c r="E78" s="102"/>
      <c r="F78" s="102"/>
      <c r="G78" s="102"/>
      <c r="H78" s="102"/>
      <c r="I78" s="102"/>
      <c r="J78" s="103"/>
      <c r="K78" s="99"/>
      <c r="N78" s="16"/>
      <c r="O78" s="16"/>
    </row>
    <row r="79" spans="1:15" ht="19.5" customHeight="1">
      <c r="A79" s="101"/>
      <c r="B79" s="102"/>
      <c r="C79" s="102"/>
      <c r="D79" s="102"/>
      <c r="E79" s="102"/>
      <c r="F79" s="102"/>
      <c r="G79" s="102"/>
      <c r="H79" s="102"/>
      <c r="I79" s="102"/>
      <c r="J79" s="103"/>
      <c r="K79" s="99"/>
      <c r="N79" s="16"/>
      <c r="O79" s="16"/>
    </row>
    <row r="80" spans="1:16" ht="21" customHeight="1">
      <c r="A80" s="116"/>
      <c r="B80" s="117"/>
      <c r="C80" s="117"/>
      <c r="D80" s="117"/>
      <c r="E80" s="117"/>
      <c r="F80" s="117"/>
      <c r="G80" s="117"/>
      <c r="H80" s="117"/>
      <c r="I80" s="117"/>
      <c r="J80" s="118"/>
      <c r="K80" s="98"/>
      <c r="N80" s="32"/>
      <c r="O80" s="32"/>
      <c r="P80" s="32"/>
    </row>
    <row r="81" spans="1:11" ht="4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ht="21">
      <c r="A82" s="9" t="s">
        <v>72</v>
      </c>
    </row>
    <row r="83" spans="1:11" ht="17.25" thickBot="1">
      <c r="A83" s="156" t="s">
        <v>73</v>
      </c>
      <c r="B83" s="156"/>
      <c r="C83" s="156"/>
      <c r="D83" s="156"/>
      <c r="E83" s="156"/>
      <c r="F83" s="156"/>
      <c r="G83" s="156"/>
      <c r="H83" s="156"/>
      <c r="I83" s="162"/>
      <c r="J83" s="163" t="s">
        <v>74</v>
      </c>
      <c r="K83" s="139"/>
    </row>
    <row r="84" spans="1:15" ht="17.25" customHeight="1" thickTop="1">
      <c r="A84" s="158" t="s">
        <v>155</v>
      </c>
      <c r="B84" s="158"/>
      <c r="C84" s="158"/>
      <c r="D84" s="158"/>
      <c r="E84" s="158"/>
      <c r="F84" s="158"/>
      <c r="G84" s="4" t="s">
        <v>75</v>
      </c>
      <c r="H84" s="4" t="s">
        <v>76</v>
      </c>
      <c r="I84" s="5" t="s">
        <v>77</v>
      </c>
      <c r="J84" s="159"/>
      <c r="K84" s="121"/>
      <c r="O84" s="12"/>
    </row>
    <row r="85" spans="1:15" ht="16.5">
      <c r="A85" s="154" t="s">
        <v>78</v>
      </c>
      <c r="B85" s="154"/>
      <c r="C85" s="154"/>
      <c r="D85" s="154"/>
      <c r="E85" s="154"/>
      <c r="F85" s="154"/>
      <c r="G85" s="2" t="s">
        <v>75</v>
      </c>
      <c r="H85" s="2" t="s">
        <v>76</v>
      </c>
      <c r="I85" s="3" t="s">
        <v>77</v>
      </c>
      <c r="J85" s="155"/>
      <c r="K85" s="119"/>
      <c r="O85" s="12"/>
    </row>
    <row r="86" spans="1:15" ht="16.5">
      <c r="A86" s="154" t="s">
        <v>79</v>
      </c>
      <c r="B86" s="154"/>
      <c r="C86" s="154"/>
      <c r="D86" s="154"/>
      <c r="E86" s="154"/>
      <c r="F86" s="154"/>
      <c r="G86" s="2" t="s">
        <v>75</v>
      </c>
      <c r="H86" s="2" t="s">
        <v>76</v>
      </c>
      <c r="I86" s="3" t="s">
        <v>77</v>
      </c>
      <c r="J86" s="155"/>
      <c r="K86" s="119"/>
      <c r="O86" s="12"/>
    </row>
    <row r="87" spans="1:15" ht="16.5">
      <c r="A87" s="154" t="s">
        <v>80</v>
      </c>
      <c r="B87" s="154"/>
      <c r="C87" s="154"/>
      <c r="D87" s="154"/>
      <c r="E87" s="154"/>
      <c r="F87" s="154"/>
      <c r="G87" s="2" t="s">
        <v>75</v>
      </c>
      <c r="H87" s="2" t="s">
        <v>76</v>
      </c>
      <c r="I87" s="3" t="s">
        <v>77</v>
      </c>
      <c r="J87" s="155"/>
      <c r="K87" s="119"/>
      <c r="O87" s="12"/>
    </row>
    <row r="88" spans="1:15" ht="16.5">
      <c r="A88" s="154" t="s">
        <v>81</v>
      </c>
      <c r="B88" s="154"/>
      <c r="C88" s="154"/>
      <c r="D88" s="154"/>
      <c r="E88" s="154"/>
      <c r="F88" s="154"/>
      <c r="G88" s="2" t="s">
        <v>75</v>
      </c>
      <c r="H88" s="2" t="s">
        <v>76</v>
      </c>
      <c r="I88" s="3" t="s">
        <v>77</v>
      </c>
      <c r="J88" s="155"/>
      <c r="K88" s="119"/>
      <c r="O88" s="12"/>
    </row>
    <row r="89" spans="1:15" ht="16.5">
      <c r="A89" s="154" t="s">
        <v>82</v>
      </c>
      <c r="B89" s="154"/>
      <c r="C89" s="154"/>
      <c r="D89" s="154"/>
      <c r="E89" s="154"/>
      <c r="F89" s="154"/>
      <c r="G89" s="2" t="s">
        <v>75</v>
      </c>
      <c r="H89" s="2" t="s">
        <v>76</v>
      </c>
      <c r="I89" s="3" t="s">
        <v>77</v>
      </c>
      <c r="J89" s="155"/>
      <c r="K89" s="119"/>
      <c r="O89" s="12"/>
    </row>
    <row r="90" spans="1:15" ht="33" customHeight="1">
      <c r="A90" s="153" t="s">
        <v>83</v>
      </c>
      <c r="B90" s="154"/>
      <c r="C90" s="154"/>
      <c r="D90" s="154"/>
      <c r="E90" s="154"/>
      <c r="F90" s="154"/>
      <c r="G90" s="6" t="s">
        <v>75</v>
      </c>
      <c r="H90" s="6" t="s">
        <v>76</v>
      </c>
      <c r="I90" s="7" t="s">
        <v>77</v>
      </c>
      <c r="J90" s="155"/>
      <c r="K90" s="119"/>
      <c r="O90" s="12"/>
    </row>
    <row r="91" spans="1:15" ht="16.5">
      <c r="A91" s="154" t="s">
        <v>84</v>
      </c>
      <c r="B91" s="154"/>
      <c r="C91" s="154"/>
      <c r="D91" s="154"/>
      <c r="E91" s="154"/>
      <c r="F91" s="154"/>
      <c r="G91" s="2" t="s">
        <v>85</v>
      </c>
      <c r="H91" s="2" t="s">
        <v>86</v>
      </c>
      <c r="I91" s="3" t="s">
        <v>87</v>
      </c>
      <c r="J91" s="155"/>
      <c r="K91" s="119"/>
      <c r="O91" s="12"/>
    </row>
    <row r="92" ht="9.75" customHeight="1"/>
    <row r="93" spans="1:11" ht="17.25" thickBot="1">
      <c r="A93" s="156" t="s">
        <v>88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</row>
    <row r="94" spans="1:11" ht="18" thickBot="1" thickTop="1">
      <c r="A94" s="157" t="s">
        <v>116</v>
      </c>
      <c r="B94" s="157"/>
      <c r="C94" s="157"/>
      <c r="D94" s="157"/>
      <c r="E94" s="157"/>
      <c r="F94" s="157"/>
      <c r="G94" s="157"/>
      <c r="H94" s="157"/>
      <c r="I94" s="157"/>
      <c r="J94" s="157"/>
      <c r="K94" s="157"/>
    </row>
    <row r="95" spans="1:11" ht="17.25" thickTop="1">
      <c r="A95" s="149" t="s">
        <v>89</v>
      </c>
      <c r="B95" s="149"/>
      <c r="C95" s="149"/>
      <c r="D95" s="149" t="s">
        <v>90</v>
      </c>
      <c r="E95" s="149"/>
      <c r="F95" s="149"/>
      <c r="G95" s="149"/>
      <c r="H95" s="149"/>
      <c r="I95" s="149"/>
      <c r="J95" s="151" t="s">
        <v>118</v>
      </c>
      <c r="K95" s="149"/>
    </row>
    <row r="96" spans="1:11" ht="21.75" customHeight="1">
      <c r="A96" s="152"/>
      <c r="B96" s="119"/>
      <c r="C96" s="119"/>
      <c r="D96" s="119"/>
      <c r="E96" s="119"/>
      <c r="F96" s="119"/>
      <c r="G96" s="119"/>
      <c r="H96" s="119"/>
      <c r="I96" s="119"/>
      <c r="J96" s="119"/>
      <c r="K96" s="119"/>
    </row>
    <row r="97" spans="1:11" ht="21.75" customHeight="1">
      <c r="A97" s="150"/>
      <c r="B97" s="119"/>
      <c r="C97" s="119"/>
      <c r="D97" s="119"/>
      <c r="E97" s="119"/>
      <c r="F97" s="119"/>
      <c r="G97" s="119"/>
      <c r="H97" s="119"/>
      <c r="I97" s="119"/>
      <c r="J97" s="119"/>
      <c r="K97" s="119"/>
    </row>
    <row r="98" spans="1:11" ht="21.75" customHeight="1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</row>
    <row r="99" spans="1:11" ht="21.75" customHeight="1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</row>
    <row r="100" spans="1:16" ht="21.75" customHeight="1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N100" s="14" t="s">
        <v>91</v>
      </c>
      <c r="O100" s="18"/>
      <c r="P100" s="57" t="s">
        <v>117</v>
      </c>
    </row>
    <row r="101" spans="1:11" ht="17.25" thickBot="1">
      <c r="A101" s="142" t="s">
        <v>93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</row>
    <row r="102" spans="1:11" ht="17.25" thickTop="1">
      <c r="A102" s="143" t="s">
        <v>89</v>
      </c>
      <c r="B102" s="144"/>
      <c r="C102" s="145"/>
      <c r="D102" s="146" t="s">
        <v>94</v>
      </c>
      <c r="E102" s="147"/>
      <c r="F102" s="147"/>
      <c r="G102" s="147"/>
      <c r="H102" s="147"/>
      <c r="I102" s="148"/>
      <c r="J102" s="149" t="s">
        <v>95</v>
      </c>
      <c r="K102" s="149"/>
    </row>
    <row r="103" spans="1:11" ht="21.75" customHeight="1">
      <c r="A103" s="101"/>
      <c r="B103" s="102"/>
      <c r="C103" s="103"/>
      <c r="D103" s="101"/>
      <c r="E103" s="102"/>
      <c r="F103" s="102"/>
      <c r="G103" s="102"/>
      <c r="H103" s="102"/>
      <c r="I103" s="103"/>
      <c r="J103" s="119"/>
      <c r="K103" s="119"/>
    </row>
    <row r="104" spans="1:11" ht="21.75" customHeight="1">
      <c r="A104" s="101"/>
      <c r="B104" s="102"/>
      <c r="C104" s="103"/>
      <c r="D104" s="101"/>
      <c r="E104" s="102"/>
      <c r="F104" s="102"/>
      <c r="G104" s="102"/>
      <c r="H104" s="102"/>
      <c r="I104" s="103"/>
      <c r="J104" s="119"/>
      <c r="K104" s="119"/>
    </row>
    <row r="105" spans="1:16" ht="21.75" customHeight="1">
      <c r="A105" s="101"/>
      <c r="B105" s="102"/>
      <c r="C105" s="103"/>
      <c r="D105" s="101"/>
      <c r="E105" s="102"/>
      <c r="F105" s="102"/>
      <c r="G105" s="102"/>
      <c r="H105" s="102"/>
      <c r="I105" s="103"/>
      <c r="J105" s="119"/>
      <c r="K105" s="119"/>
      <c r="N105" s="14" t="s">
        <v>91</v>
      </c>
      <c r="O105" s="18"/>
      <c r="P105" s="14" t="s">
        <v>92</v>
      </c>
    </row>
    <row r="106" spans="1:15" ht="16.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O106" s="16"/>
    </row>
    <row r="107" spans="1:16" s="61" customFormat="1" ht="21">
      <c r="A107" s="9" t="s">
        <v>96</v>
      </c>
      <c r="B107" s="59"/>
      <c r="C107" s="59"/>
      <c r="D107" s="59"/>
      <c r="E107" s="59"/>
      <c r="F107" s="60"/>
      <c r="G107" s="59"/>
      <c r="H107" s="59"/>
      <c r="I107" s="59"/>
      <c r="J107" s="59"/>
      <c r="K107" s="59"/>
      <c r="M107" s="62"/>
      <c r="N107" s="63"/>
      <c r="O107" s="63"/>
      <c r="P107" s="63"/>
    </row>
    <row r="108" spans="1:11" ht="33" customHeight="1" thickBot="1">
      <c r="A108" s="138" t="s">
        <v>97</v>
      </c>
      <c r="B108" s="111"/>
      <c r="C108" s="111"/>
      <c r="D108" s="111"/>
      <c r="E108" s="111"/>
      <c r="F108" s="111"/>
      <c r="G108" s="111"/>
      <c r="H108" s="112"/>
      <c r="I108" s="139" t="s">
        <v>98</v>
      </c>
      <c r="J108" s="139"/>
      <c r="K108" s="139"/>
    </row>
    <row r="109" spans="1:11" ht="60" customHeight="1" thickTop="1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</row>
    <row r="110" spans="1:11" ht="16.5">
      <c r="A110" s="64" t="s">
        <v>99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9"/>
    </row>
    <row r="111" spans="1:16" s="33" customFormat="1" ht="60" customHeight="1" thickBot="1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M111" s="65"/>
      <c r="N111" s="14"/>
      <c r="O111" s="14"/>
      <c r="P111" s="14"/>
    </row>
    <row r="112" spans="1:11" ht="17.25" thickTop="1">
      <c r="A112" s="20" t="s">
        <v>100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66"/>
    </row>
    <row r="113" spans="1:11" ht="16.5">
      <c r="A113" s="20"/>
      <c r="B113" s="8" t="s">
        <v>101</v>
      </c>
      <c r="C113" s="58"/>
      <c r="D113" s="58"/>
      <c r="E113" s="58"/>
      <c r="F113" s="58"/>
      <c r="G113" s="58"/>
      <c r="H113" s="58"/>
      <c r="I113" s="58"/>
      <c r="J113" s="58"/>
      <c r="K113" s="66"/>
    </row>
    <row r="114" spans="1:11" ht="16.5">
      <c r="A114" s="20"/>
      <c r="B114" s="8" t="s">
        <v>102</v>
      </c>
      <c r="C114" s="58"/>
      <c r="D114" s="58"/>
      <c r="E114" s="58"/>
      <c r="F114" s="58"/>
      <c r="G114" s="58"/>
      <c r="H114" s="58"/>
      <c r="I114" s="58"/>
      <c r="J114" s="58"/>
      <c r="K114" s="66"/>
    </row>
    <row r="115" spans="1:11" ht="16.5">
      <c r="A115" s="20"/>
      <c r="B115" s="8" t="s">
        <v>103</v>
      </c>
      <c r="C115" s="58"/>
      <c r="D115" s="58"/>
      <c r="E115" s="58"/>
      <c r="F115" s="58"/>
      <c r="G115" s="58"/>
      <c r="H115" s="58"/>
      <c r="I115" s="58"/>
      <c r="J115" s="58"/>
      <c r="K115" s="66"/>
    </row>
    <row r="116" spans="1:11" ht="16.5">
      <c r="A116" s="20"/>
      <c r="B116" s="8" t="s">
        <v>104</v>
      </c>
      <c r="C116" s="58"/>
      <c r="D116" s="58"/>
      <c r="E116" s="58"/>
      <c r="F116" s="58"/>
      <c r="G116" s="58"/>
      <c r="H116" s="58"/>
      <c r="I116" s="58"/>
      <c r="J116" s="58"/>
      <c r="K116" s="66"/>
    </row>
    <row r="117" spans="1:11" ht="16.5">
      <c r="A117" s="20"/>
      <c r="B117" s="8" t="s">
        <v>105</v>
      </c>
      <c r="C117" s="58"/>
      <c r="D117" s="58"/>
      <c r="E117" s="58"/>
      <c r="F117" s="58"/>
      <c r="G117" s="58"/>
      <c r="H117" s="58"/>
      <c r="I117" s="58"/>
      <c r="J117" s="58"/>
      <c r="K117" s="66"/>
    </row>
    <row r="118" spans="1:15" ht="16.5">
      <c r="A118" s="20"/>
      <c r="B118" s="58"/>
      <c r="C118" s="67"/>
      <c r="D118" s="67"/>
      <c r="E118" s="67"/>
      <c r="F118" s="67"/>
      <c r="G118" s="67"/>
      <c r="H118" s="67"/>
      <c r="I118" s="67"/>
      <c r="J118" s="67"/>
      <c r="K118" s="68"/>
      <c r="O118" s="21"/>
    </row>
    <row r="119" spans="1:15" ht="7.5" customHeight="1">
      <c r="A119" s="69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31"/>
      <c r="O119" s="16"/>
    </row>
    <row r="120" spans="1:11" ht="38.25" customHeight="1">
      <c r="A120" s="135" t="s">
        <v>156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</row>
    <row r="121" spans="1:11" ht="19.5" customHeight="1">
      <c r="A121" s="136" t="s">
        <v>119</v>
      </c>
      <c r="B121" s="137"/>
      <c r="C121" s="137"/>
      <c r="D121" s="137" t="s">
        <v>106</v>
      </c>
      <c r="E121" s="137"/>
      <c r="F121" s="137"/>
      <c r="G121" s="137"/>
      <c r="H121" s="137"/>
      <c r="I121" s="137"/>
      <c r="J121" s="137" t="s">
        <v>107</v>
      </c>
      <c r="K121" s="137"/>
    </row>
    <row r="122" spans="1:11" ht="33" customHeight="1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</row>
    <row r="123" spans="1:11" ht="33" customHeight="1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</row>
    <row r="124" spans="1:16" ht="33" customHeight="1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N124" s="14" t="s">
        <v>91</v>
      </c>
      <c r="O124" s="18"/>
      <c r="P124" s="14" t="s">
        <v>108</v>
      </c>
    </row>
    <row r="125" ht="8.25" customHeight="1"/>
    <row r="126" spans="1:16" s="71" customFormat="1" ht="39.75" customHeight="1">
      <c r="A126" s="135" t="s">
        <v>157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M126" s="72"/>
      <c r="N126" s="14"/>
      <c r="O126" s="14"/>
      <c r="P126" s="14"/>
    </row>
    <row r="127" spans="1:16" s="71" customFormat="1" ht="19.5" customHeight="1" thickBot="1">
      <c r="A127" s="129" t="s">
        <v>120</v>
      </c>
      <c r="B127" s="130"/>
      <c r="C127" s="130"/>
      <c r="D127" s="130" t="s">
        <v>106</v>
      </c>
      <c r="E127" s="130"/>
      <c r="F127" s="130"/>
      <c r="G127" s="130"/>
      <c r="H127" s="130"/>
      <c r="I127" s="130"/>
      <c r="J127" s="130" t="s">
        <v>107</v>
      </c>
      <c r="K127" s="130"/>
      <c r="M127" s="72"/>
      <c r="N127" s="14"/>
      <c r="O127" s="14"/>
      <c r="P127" s="14"/>
    </row>
    <row r="128" spans="1:11" ht="33" customHeight="1" thickTop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</row>
    <row r="129" spans="1:11" ht="33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</row>
    <row r="130" spans="1:16" ht="33" customHeight="1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N130" s="14" t="s">
        <v>91</v>
      </c>
      <c r="O130" s="18"/>
      <c r="P130" s="14" t="s">
        <v>108</v>
      </c>
    </row>
    <row r="131" ht="6.75" customHeight="1"/>
    <row r="132" spans="1:11" ht="32.25" customHeight="1">
      <c r="A132" s="132" t="s">
        <v>161</v>
      </c>
      <c r="B132" s="133"/>
      <c r="C132" s="133"/>
      <c r="D132" s="133"/>
      <c r="E132" s="133"/>
      <c r="F132" s="133"/>
      <c r="G132" s="133"/>
      <c r="H132" s="133"/>
      <c r="I132" s="133"/>
      <c r="J132" s="133"/>
      <c r="K132" s="134"/>
    </row>
    <row r="133" spans="1:11" ht="19.5" customHeight="1" thickBot="1">
      <c r="A133" s="129" t="s">
        <v>120</v>
      </c>
      <c r="B133" s="130"/>
      <c r="C133" s="130"/>
      <c r="D133" s="130" t="s">
        <v>106</v>
      </c>
      <c r="E133" s="130"/>
      <c r="F133" s="130"/>
      <c r="G133" s="130"/>
      <c r="H133" s="130"/>
      <c r="I133" s="130"/>
      <c r="J133" s="130" t="s">
        <v>107</v>
      </c>
      <c r="K133" s="130"/>
    </row>
    <row r="134" spans="1:11" ht="31.5" customHeight="1" thickTop="1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</row>
    <row r="135" spans="1:11" ht="31.5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</row>
    <row r="136" spans="1:11" ht="31.5" customHeight="1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</row>
    <row r="137" spans="1:16" ht="31.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N137" s="14" t="s">
        <v>91</v>
      </c>
      <c r="O137" s="18"/>
      <c r="P137" s="14" t="s">
        <v>108</v>
      </c>
    </row>
    <row r="138" ht="9" customHeight="1"/>
    <row r="139" spans="1:11" ht="37.5" customHeight="1">
      <c r="A139" s="126" t="s">
        <v>163</v>
      </c>
      <c r="B139" s="127"/>
      <c r="C139" s="127"/>
      <c r="D139" s="127"/>
      <c r="E139" s="127"/>
      <c r="F139" s="127"/>
      <c r="G139" s="127"/>
      <c r="H139" s="127"/>
      <c r="I139" s="127"/>
      <c r="J139" s="127"/>
      <c r="K139" s="128"/>
    </row>
    <row r="140" spans="1:11" ht="19.5" customHeight="1" thickBot="1">
      <c r="A140" s="129" t="s">
        <v>120</v>
      </c>
      <c r="B140" s="130"/>
      <c r="C140" s="130"/>
      <c r="D140" s="130" t="s">
        <v>106</v>
      </c>
      <c r="E140" s="130"/>
      <c r="F140" s="130"/>
      <c r="G140" s="130"/>
      <c r="H140" s="130"/>
      <c r="I140" s="130"/>
      <c r="J140" s="131" t="s">
        <v>107</v>
      </c>
      <c r="K140" s="130"/>
    </row>
    <row r="141" spans="1:11" ht="31.5" customHeight="1" thickTop="1">
      <c r="A141" s="121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</row>
    <row r="142" spans="1:11" ht="31.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</row>
    <row r="143" spans="1:11" ht="31.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</row>
    <row r="144" spans="1:11" ht="31.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</row>
    <row r="145" spans="1:11" ht="31.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1:16" ht="31.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N146" s="14" t="s">
        <v>91</v>
      </c>
      <c r="O146" s="18"/>
      <c r="P146" s="100" t="s">
        <v>183</v>
      </c>
    </row>
    <row r="147" ht="7.5" customHeight="1"/>
    <row r="148" spans="1:16" s="71" customFormat="1" ht="19.5" customHeight="1">
      <c r="A148" s="120" t="s">
        <v>158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M148" s="72"/>
      <c r="N148" s="14"/>
      <c r="O148" s="14"/>
      <c r="P148" s="14"/>
    </row>
    <row r="149" spans="1:11" ht="19.5" customHeight="1" thickBot="1">
      <c r="A149" s="113" t="s">
        <v>120</v>
      </c>
      <c r="B149" s="114"/>
      <c r="C149" s="114"/>
      <c r="D149" s="114" t="s">
        <v>106</v>
      </c>
      <c r="E149" s="114"/>
      <c r="F149" s="114"/>
      <c r="G149" s="114"/>
      <c r="H149" s="114"/>
      <c r="I149" s="114"/>
      <c r="J149" s="115" t="s">
        <v>107</v>
      </c>
      <c r="K149" s="114"/>
    </row>
    <row r="150" spans="1:11" ht="31.5" customHeight="1" thickTop="1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</row>
    <row r="151" spans="1:11" ht="31.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</row>
    <row r="152" spans="1:11" ht="31.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</row>
    <row r="153" spans="1:11" ht="31.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</row>
    <row r="154" spans="1:16" s="71" customFormat="1" ht="30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M154" s="72"/>
      <c r="N154" s="14" t="s">
        <v>109</v>
      </c>
      <c r="O154" s="18"/>
      <c r="P154" s="100" t="s">
        <v>27</v>
      </c>
    </row>
    <row r="155" ht="9.75" customHeight="1"/>
    <row r="156" ht="16.5">
      <c r="F156" s="15" t="s">
        <v>110</v>
      </c>
    </row>
  </sheetData>
  <sheetProtection password="C5EB" sheet="1" selectLockedCells="1"/>
  <mergeCells count="240">
    <mergeCell ref="A13:B13"/>
    <mergeCell ref="A1:M1"/>
    <mergeCell ref="N1:P1"/>
    <mergeCell ref="A2:P2"/>
    <mergeCell ref="A3:P3"/>
    <mergeCell ref="C13:P13"/>
    <mergeCell ref="A5:G5"/>
    <mergeCell ref="H5:P5"/>
    <mergeCell ref="A6:G10"/>
    <mergeCell ref="H6:P6"/>
    <mergeCell ref="H8:P8"/>
    <mergeCell ref="H9:P9"/>
    <mergeCell ref="H10:P10"/>
    <mergeCell ref="A12:B12"/>
    <mergeCell ref="C12:D12"/>
    <mergeCell ref="H7:P7"/>
    <mergeCell ref="A14:C14"/>
    <mergeCell ref="D14:P14"/>
    <mergeCell ref="A15:B15"/>
    <mergeCell ref="C15:P15"/>
    <mergeCell ref="A16:D16"/>
    <mergeCell ref="E16:G16"/>
    <mergeCell ref="H16:I16"/>
    <mergeCell ref="J16:P16"/>
    <mergeCell ref="A17:D17"/>
    <mergeCell ref="E17:G17"/>
    <mergeCell ref="H17:I17"/>
    <mergeCell ref="J17:P17"/>
    <mergeCell ref="A18:D18"/>
    <mergeCell ref="E18:P18"/>
    <mergeCell ref="A19:B19"/>
    <mergeCell ref="C19:P19"/>
    <mergeCell ref="A20:B20"/>
    <mergeCell ref="C20:F20"/>
    <mergeCell ref="G20:J20"/>
    <mergeCell ref="K20:P20"/>
    <mergeCell ref="A21:D21"/>
    <mergeCell ref="G21:J22"/>
    <mergeCell ref="K21:P22"/>
    <mergeCell ref="A22:F22"/>
    <mergeCell ref="A23:P23"/>
    <mergeCell ref="A24:P24"/>
    <mergeCell ref="N26:P26"/>
    <mergeCell ref="B29:C29"/>
    <mergeCell ref="D29:E29"/>
    <mergeCell ref="F29:G29"/>
    <mergeCell ref="H29:I29"/>
    <mergeCell ref="J29:K29"/>
    <mergeCell ref="J30:K30"/>
    <mergeCell ref="B31:C31"/>
    <mergeCell ref="D31:E31"/>
    <mergeCell ref="F31:G31"/>
    <mergeCell ref="H31:I31"/>
    <mergeCell ref="J31:K31"/>
    <mergeCell ref="B30:C30"/>
    <mergeCell ref="D30:E30"/>
    <mergeCell ref="F30:G30"/>
    <mergeCell ref="H30:I30"/>
    <mergeCell ref="J32:K32"/>
    <mergeCell ref="B33:C33"/>
    <mergeCell ref="D33:E33"/>
    <mergeCell ref="F33:G33"/>
    <mergeCell ref="H33:I33"/>
    <mergeCell ref="J33:K33"/>
    <mergeCell ref="B32:C32"/>
    <mergeCell ref="D32:E32"/>
    <mergeCell ref="F32:G32"/>
    <mergeCell ref="H32:I32"/>
    <mergeCell ref="J34:K34"/>
    <mergeCell ref="B34:C34"/>
    <mergeCell ref="D34:E34"/>
    <mergeCell ref="F34:G34"/>
    <mergeCell ref="H34:I34"/>
    <mergeCell ref="A57:H57"/>
    <mergeCell ref="I57:K57"/>
    <mergeCell ref="K68:K69"/>
    <mergeCell ref="A83:I83"/>
    <mergeCell ref="J83:K83"/>
    <mergeCell ref="A73:J73"/>
    <mergeCell ref="A78:J78"/>
    <mergeCell ref="A76:J76"/>
    <mergeCell ref="A77:J77"/>
    <mergeCell ref="A84:F84"/>
    <mergeCell ref="J84:K84"/>
    <mergeCell ref="A85:F85"/>
    <mergeCell ref="J85:K85"/>
    <mergeCell ref="A86:F86"/>
    <mergeCell ref="J86:K86"/>
    <mergeCell ref="A87:F87"/>
    <mergeCell ref="J87:K87"/>
    <mergeCell ref="A88:F88"/>
    <mergeCell ref="J88:K88"/>
    <mergeCell ref="A89:F89"/>
    <mergeCell ref="J89:K89"/>
    <mergeCell ref="A90:F90"/>
    <mergeCell ref="J90:K90"/>
    <mergeCell ref="A91:F91"/>
    <mergeCell ref="J91:K91"/>
    <mergeCell ref="A93:K93"/>
    <mergeCell ref="A94:K94"/>
    <mergeCell ref="A95:C95"/>
    <mergeCell ref="D95:I95"/>
    <mergeCell ref="J95:K95"/>
    <mergeCell ref="A96:C96"/>
    <mergeCell ref="D96:I96"/>
    <mergeCell ref="J96:K96"/>
    <mergeCell ref="A97:C97"/>
    <mergeCell ref="D97:I97"/>
    <mergeCell ref="J97:K97"/>
    <mergeCell ref="A98:C98"/>
    <mergeCell ref="D98:I98"/>
    <mergeCell ref="J98:K98"/>
    <mergeCell ref="A99:C99"/>
    <mergeCell ref="D99:I99"/>
    <mergeCell ref="J99:K99"/>
    <mergeCell ref="A100:C100"/>
    <mergeCell ref="D100:I100"/>
    <mergeCell ref="J100:K100"/>
    <mergeCell ref="A101:K101"/>
    <mergeCell ref="A102:C102"/>
    <mergeCell ref="D102:I102"/>
    <mergeCell ref="J102:K102"/>
    <mergeCell ref="A103:C103"/>
    <mergeCell ref="D103:I103"/>
    <mergeCell ref="J103:K103"/>
    <mergeCell ref="A104:C104"/>
    <mergeCell ref="D104:I104"/>
    <mergeCell ref="J104:K104"/>
    <mergeCell ref="A105:C105"/>
    <mergeCell ref="D105:I105"/>
    <mergeCell ref="J105:K105"/>
    <mergeCell ref="A108:H108"/>
    <mergeCell ref="I108:K108"/>
    <mergeCell ref="A109:H109"/>
    <mergeCell ref="I109:K109"/>
    <mergeCell ref="A111:K111"/>
    <mergeCell ref="A120:K120"/>
    <mergeCell ref="A123:C123"/>
    <mergeCell ref="D123:I123"/>
    <mergeCell ref="J123:K123"/>
    <mergeCell ref="A121:C121"/>
    <mergeCell ref="D121:I121"/>
    <mergeCell ref="J121:K121"/>
    <mergeCell ref="A122:C122"/>
    <mergeCell ref="D122:I122"/>
    <mergeCell ref="J122:K122"/>
    <mergeCell ref="A153:C153"/>
    <mergeCell ref="D153:I153"/>
    <mergeCell ref="J153:K153"/>
    <mergeCell ref="A154:C154"/>
    <mergeCell ref="D154:I154"/>
    <mergeCell ref="J154:K154"/>
    <mergeCell ref="A151:C151"/>
    <mergeCell ref="D151:I151"/>
    <mergeCell ref="J151:K151"/>
    <mergeCell ref="A152:C152"/>
    <mergeCell ref="D152:I152"/>
    <mergeCell ref="J152:K152"/>
    <mergeCell ref="A128:C128"/>
    <mergeCell ref="D128:I128"/>
    <mergeCell ref="J128:K128"/>
    <mergeCell ref="A124:C124"/>
    <mergeCell ref="D124:I124"/>
    <mergeCell ref="J124:K124"/>
    <mergeCell ref="A126:K126"/>
    <mergeCell ref="A127:C127"/>
    <mergeCell ref="D127:I127"/>
    <mergeCell ref="J127:K127"/>
    <mergeCell ref="A129:C129"/>
    <mergeCell ref="D129:I129"/>
    <mergeCell ref="J129:K129"/>
    <mergeCell ref="A130:C130"/>
    <mergeCell ref="D130:I130"/>
    <mergeCell ref="J130:K130"/>
    <mergeCell ref="A132:K132"/>
    <mergeCell ref="A133:C133"/>
    <mergeCell ref="D133:I133"/>
    <mergeCell ref="J133:K133"/>
    <mergeCell ref="A134:C134"/>
    <mergeCell ref="D134:I134"/>
    <mergeCell ref="J134:K134"/>
    <mergeCell ref="A136:C136"/>
    <mergeCell ref="D136:I136"/>
    <mergeCell ref="J136:K136"/>
    <mergeCell ref="A135:C135"/>
    <mergeCell ref="D135:I135"/>
    <mergeCell ref="J135:K135"/>
    <mergeCell ref="A137:C137"/>
    <mergeCell ref="D137:I137"/>
    <mergeCell ref="J137:K137"/>
    <mergeCell ref="A139:K139"/>
    <mergeCell ref="A140:C140"/>
    <mergeCell ref="D140:I140"/>
    <mergeCell ref="J140:K140"/>
    <mergeCell ref="J144:K144"/>
    <mergeCell ref="A145:C145"/>
    <mergeCell ref="D145:I145"/>
    <mergeCell ref="J145:K145"/>
    <mergeCell ref="A141:C141"/>
    <mergeCell ref="D141:I141"/>
    <mergeCell ref="J141:K141"/>
    <mergeCell ref="A142:C142"/>
    <mergeCell ref="D142:I142"/>
    <mergeCell ref="J142:K142"/>
    <mergeCell ref="A150:C150"/>
    <mergeCell ref="D150:I150"/>
    <mergeCell ref="J150:K150"/>
    <mergeCell ref="N12:P12"/>
    <mergeCell ref="J12:M12"/>
    <mergeCell ref="A146:C146"/>
    <mergeCell ref="D146:I146"/>
    <mergeCell ref="J146:K146"/>
    <mergeCell ref="A143:C143"/>
    <mergeCell ref="D143:I143"/>
    <mergeCell ref="A149:C149"/>
    <mergeCell ref="D149:I149"/>
    <mergeCell ref="J149:K149"/>
    <mergeCell ref="A75:J75"/>
    <mergeCell ref="A79:J79"/>
    <mergeCell ref="A80:J80"/>
    <mergeCell ref="J143:K143"/>
    <mergeCell ref="A148:K148"/>
    <mergeCell ref="A144:C144"/>
    <mergeCell ref="D144:I144"/>
    <mergeCell ref="A58:H58"/>
    <mergeCell ref="A61:H61"/>
    <mergeCell ref="A60:H60"/>
    <mergeCell ref="A62:H62"/>
    <mergeCell ref="A74:J74"/>
    <mergeCell ref="A63:H63"/>
    <mergeCell ref="A64:H64"/>
    <mergeCell ref="I58:K58"/>
    <mergeCell ref="I59:K59"/>
    <mergeCell ref="A67:J67"/>
    <mergeCell ref="I60:K60"/>
    <mergeCell ref="I61:K61"/>
    <mergeCell ref="I62:K62"/>
    <mergeCell ref="I63:K63"/>
    <mergeCell ref="I64:K64"/>
    <mergeCell ref="A59:H59"/>
  </mergeCells>
  <dataValidations count="4">
    <dataValidation type="list" showInputMessage="1" showErrorMessage="1" sqref="O118">
      <formula1>"A,B,C,D,E"</formula1>
    </dataValidation>
    <dataValidation type="list" allowBlank="1" showInputMessage="1" showErrorMessage="1" sqref="O36 O43 O29">
      <formula1>"A,B,C,D,E"</formula1>
    </dataValidation>
    <dataValidation type="list" allowBlank="1" showInputMessage="1" showErrorMessage="1" sqref="O50">
      <formula1>"A,B,C,D"</formula1>
    </dataValidation>
    <dataValidation type="list" allowBlank="1" showInputMessage="1" showErrorMessage="1" sqref="O84:O91">
      <formula1>"A,B,C"</formula1>
    </dataValidation>
  </dataValidations>
  <printOptions horizontalCentered="1"/>
  <pageMargins left="0.3937007874015748" right="0.31496062992125984" top="0.35433070866141736" bottom="0.31496062992125984" header="0.31496062992125984" footer="0.15748031496062992"/>
  <pageSetup horizontalDpi="600" verticalDpi="600" orientation="portrait" paperSize="9" scale="75" r:id="rId3"/>
  <headerFooter alignWithMargins="0">
    <oddFooter>&amp;C&amp;"Times New Roman,標準"&amp;10P.&amp;P/&amp;N</oddFooter>
  </headerFooter>
  <rowBreaks count="4" manualBreakCount="4">
    <brk id="24" max="15" man="1"/>
    <brk id="81" max="19" man="1"/>
    <brk id="130" max="19" man="1"/>
    <brk id="16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SheetLayoutView="100" zoomScalePageLayoutView="0" workbookViewId="0" topLeftCell="A16">
      <selection activeCell="G41" sqref="G41:J41"/>
    </sheetView>
  </sheetViews>
  <sheetFormatPr defaultColWidth="9.00390625" defaultRowHeight="16.5"/>
  <cols>
    <col min="1" max="9" width="9.00390625" style="73" customWidth="1"/>
    <col min="10" max="10" width="18.50390625" style="96" customWidth="1"/>
    <col min="11" max="11" width="6.75390625" style="73" customWidth="1"/>
    <col min="12" max="16384" width="9.00390625" style="73" customWidth="1"/>
  </cols>
  <sheetData>
    <row r="1" spans="1:10" s="61" customFormat="1" ht="21">
      <c r="A1" s="262" t="s">
        <v>175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ht="33" customHeight="1">
      <c r="A2" s="263" t="s">
        <v>135</v>
      </c>
      <c r="B2" s="264"/>
      <c r="C2" s="264"/>
      <c r="D2" s="264"/>
      <c r="E2" s="264"/>
      <c r="F2" s="264"/>
      <c r="G2" s="264"/>
      <c r="H2" s="264"/>
      <c r="I2" s="264"/>
      <c r="J2" s="265"/>
    </row>
    <row r="3" spans="1:10" s="76" customFormat="1" ht="16.5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6.5">
      <c r="A4" s="253" t="s">
        <v>136</v>
      </c>
      <c r="B4" s="253"/>
      <c r="C4" s="253"/>
      <c r="D4" s="253"/>
      <c r="E4" s="253"/>
      <c r="F4" s="253"/>
      <c r="G4" s="253"/>
      <c r="H4" s="253"/>
      <c r="I4" s="266"/>
      <c r="J4" s="27" t="s">
        <v>137</v>
      </c>
    </row>
    <row r="5" spans="1:10" ht="16.5">
      <c r="A5" s="154" t="s">
        <v>121</v>
      </c>
      <c r="B5" s="154"/>
      <c r="C5" s="154"/>
      <c r="D5" s="154"/>
      <c r="E5" s="154"/>
      <c r="F5" s="154"/>
      <c r="G5" s="154"/>
      <c r="H5" s="154"/>
      <c r="I5" s="255"/>
      <c r="J5" s="77">
        <f>(FIND('評分報告'!O29,"ABCDE")-1)</f>
        <v>0</v>
      </c>
    </row>
    <row r="6" spans="1:10" ht="16.5">
      <c r="A6" s="244" t="s">
        <v>176</v>
      </c>
      <c r="B6" s="244"/>
      <c r="C6" s="244"/>
      <c r="D6" s="244"/>
      <c r="E6" s="244"/>
      <c r="F6" s="244"/>
      <c r="G6" s="244"/>
      <c r="H6" s="244"/>
      <c r="I6" s="267"/>
      <c r="J6" s="78">
        <f>(FIND('評分報告'!O36,"ABCDE")-1)</f>
        <v>0</v>
      </c>
    </row>
    <row r="7" spans="1:10" ht="16.5">
      <c r="A7" s="154" t="s">
        <v>132</v>
      </c>
      <c r="B7" s="154"/>
      <c r="C7" s="154"/>
      <c r="D7" s="154"/>
      <c r="E7" s="154"/>
      <c r="F7" s="154"/>
      <c r="G7" s="154"/>
      <c r="H7" s="154"/>
      <c r="I7" s="255"/>
      <c r="J7" s="77">
        <f>(FIND('評分報告'!O43,"ABCDE")-1)</f>
        <v>0</v>
      </c>
    </row>
    <row r="8" spans="1:10" ht="16.5">
      <c r="A8" s="154" t="s">
        <v>177</v>
      </c>
      <c r="B8" s="154"/>
      <c r="C8" s="154"/>
      <c r="D8" s="154"/>
      <c r="E8" s="154"/>
      <c r="F8" s="154"/>
      <c r="G8" s="154"/>
      <c r="H8" s="154"/>
      <c r="I8" s="255"/>
      <c r="J8" s="77">
        <f>IF('評分報告'!O50=0,0,FIND('評分報告'!O50,"ABCD"))</f>
        <v>0</v>
      </c>
    </row>
    <row r="9" spans="1:10" s="79" customFormat="1" ht="33" customHeight="1">
      <c r="A9" s="256" t="s">
        <v>168</v>
      </c>
      <c r="B9" s="256"/>
      <c r="C9" s="256"/>
      <c r="D9" s="256"/>
      <c r="E9" s="256"/>
      <c r="F9" s="256"/>
      <c r="G9" s="256"/>
      <c r="H9" s="256"/>
      <c r="I9" s="257"/>
      <c r="J9" s="78">
        <f>IF('評分報告'!O58&lt;10,'評分報告'!O58,10)</f>
        <v>0</v>
      </c>
    </row>
    <row r="10" spans="1:10" s="79" customFormat="1" ht="31.5" customHeight="1">
      <c r="A10" s="256" t="s">
        <v>169</v>
      </c>
      <c r="B10" s="256"/>
      <c r="C10" s="256"/>
      <c r="D10" s="256"/>
      <c r="E10" s="256"/>
      <c r="F10" s="256"/>
      <c r="G10" s="256"/>
      <c r="H10" s="256"/>
      <c r="I10" s="257"/>
      <c r="J10" s="78">
        <f>IF('評分報告'!O60&lt;8,'評分報告'!O60*0.5,4)</f>
        <v>0</v>
      </c>
    </row>
    <row r="11" spans="1:10" s="79" customFormat="1" ht="33" customHeight="1">
      <c r="A11" s="256" t="s">
        <v>170</v>
      </c>
      <c r="B11" s="256"/>
      <c r="C11" s="256"/>
      <c r="D11" s="256"/>
      <c r="E11" s="256"/>
      <c r="F11" s="256"/>
      <c r="G11" s="256"/>
      <c r="H11" s="256"/>
      <c r="I11" s="257"/>
      <c r="J11" s="78">
        <f>IF('評分報告'!O62&lt;4,'評分報告'!O62,4)</f>
        <v>0</v>
      </c>
    </row>
    <row r="12" spans="1:10" s="79" customFormat="1" ht="34.5" customHeight="1">
      <c r="A12" s="256" t="s">
        <v>171</v>
      </c>
      <c r="B12" s="256"/>
      <c r="C12" s="256"/>
      <c r="D12" s="256"/>
      <c r="E12" s="256"/>
      <c r="F12" s="256"/>
      <c r="G12" s="256"/>
      <c r="H12" s="256"/>
      <c r="I12" s="257"/>
      <c r="J12" s="78">
        <f>IF('評分報告'!O64&lt;3,'評分報告'!O64*2,4)</f>
        <v>0</v>
      </c>
    </row>
    <row r="13" spans="1:10" ht="35.25" customHeight="1">
      <c r="A13" s="256" t="s">
        <v>138</v>
      </c>
      <c r="B13" s="256"/>
      <c r="C13" s="256"/>
      <c r="D13" s="256"/>
      <c r="E13" s="256"/>
      <c r="F13" s="256"/>
      <c r="G13" s="256"/>
      <c r="H13" s="256"/>
      <c r="I13" s="257"/>
      <c r="J13" s="78">
        <f>IF('評分報告'!J12="CSP",IF('評分報告'!O68&lt;8,'評分報告'!O68*0.5,4),IF('評分報告'!J12="RSC",IF('評分報告'!O68&lt;2,'評分報告'!O68*2,4),IF('評分報告'!O68&lt;4,'評分報告'!O68,4)))</f>
        <v>0</v>
      </c>
    </row>
    <row r="14" spans="1:10" ht="35.25" customHeight="1">
      <c r="A14" s="259" t="s">
        <v>139</v>
      </c>
      <c r="B14" s="260"/>
      <c r="C14" s="260"/>
      <c r="D14" s="260"/>
      <c r="E14" s="260"/>
      <c r="F14" s="260"/>
      <c r="G14" s="260"/>
      <c r="H14" s="260"/>
      <c r="I14" s="261"/>
      <c r="J14" s="78">
        <f>IF('評分報告'!J12="CSP",IF('評分報告'!O74&lt;8,'評分報告'!O74*0.5,6),IF('評分報告'!J12="RSC",IF('評分報告'!O74&lt;2,'評分報告'!O74*2,6),IF('評分報告'!O74&lt;6,'評分報告'!O74,6)))</f>
        <v>0</v>
      </c>
    </row>
    <row r="15" spans="1:10" ht="16.5">
      <c r="A15" s="252" t="s">
        <v>140</v>
      </c>
      <c r="B15" s="252"/>
      <c r="C15" s="252"/>
      <c r="D15" s="252"/>
      <c r="E15" s="252"/>
      <c r="F15" s="252"/>
      <c r="G15" s="252"/>
      <c r="H15" s="252"/>
      <c r="I15" s="258"/>
      <c r="J15" s="80">
        <f>SUM(J5:J14)</f>
        <v>0</v>
      </c>
    </row>
    <row r="16" spans="1:10" s="76" customFormat="1" ht="16.5">
      <c r="A16" s="74" t="s">
        <v>21</v>
      </c>
      <c r="B16" s="74"/>
      <c r="C16" s="74"/>
      <c r="D16" s="74"/>
      <c r="E16" s="74"/>
      <c r="F16" s="74"/>
      <c r="G16" s="74"/>
      <c r="H16" s="74"/>
      <c r="I16" s="74"/>
      <c r="J16" s="75"/>
    </row>
    <row r="17" spans="1:10" ht="16.5">
      <c r="A17" s="253" t="s">
        <v>136</v>
      </c>
      <c r="B17" s="253"/>
      <c r="C17" s="253"/>
      <c r="D17" s="253"/>
      <c r="E17" s="253"/>
      <c r="F17" s="253"/>
      <c r="G17" s="253"/>
      <c r="H17" s="253"/>
      <c r="I17" s="167"/>
      <c r="J17" s="81" t="s">
        <v>137</v>
      </c>
    </row>
    <row r="18" spans="1:10" ht="16.5">
      <c r="A18" s="154" t="s">
        <v>141</v>
      </c>
      <c r="B18" s="154"/>
      <c r="C18" s="154"/>
      <c r="D18" s="154"/>
      <c r="E18" s="154"/>
      <c r="F18" s="154"/>
      <c r="G18" s="154"/>
      <c r="H18" s="154"/>
      <c r="I18" s="251"/>
      <c r="J18" s="82">
        <f>IF('評分報告'!O84="C",1.5,IF('評分報告'!O84="B",1,0))</f>
        <v>0</v>
      </c>
    </row>
    <row r="19" spans="1:10" ht="16.5">
      <c r="A19" s="154" t="s">
        <v>122</v>
      </c>
      <c r="B19" s="154"/>
      <c r="C19" s="154"/>
      <c r="D19" s="154"/>
      <c r="E19" s="154"/>
      <c r="F19" s="154"/>
      <c r="G19" s="154"/>
      <c r="H19" s="154"/>
      <c r="I19" s="251"/>
      <c r="J19" s="82">
        <f>IF('評分報告'!O85="C",1.5,IF('評分報告'!O85="B",1,0))</f>
        <v>0</v>
      </c>
    </row>
    <row r="20" spans="1:10" ht="16.5">
      <c r="A20" s="154" t="s">
        <v>123</v>
      </c>
      <c r="B20" s="154"/>
      <c r="C20" s="154"/>
      <c r="D20" s="154"/>
      <c r="E20" s="154"/>
      <c r="F20" s="154"/>
      <c r="G20" s="154"/>
      <c r="H20" s="154"/>
      <c r="I20" s="251"/>
      <c r="J20" s="82">
        <f>IF('評分報告'!O86="C",1.5,IF('評分報告'!O86="B",1,0))</f>
        <v>0</v>
      </c>
    </row>
    <row r="21" spans="1:10" ht="16.5">
      <c r="A21" s="154" t="s">
        <v>22</v>
      </c>
      <c r="B21" s="154"/>
      <c r="C21" s="154"/>
      <c r="D21" s="154"/>
      <c r="E21" s="154"/>
      <c r="F21" s="154"/>
      <c r="G21" s="154"/>
      <c r="H21" s="154"/>
      <c r="I21" s="251"/>
      <c r="J21" s="82">
        <f>IF('評分報告'!O86="C",1.5,IF('評分報告'!O87="B",1,0))</f>
        <v>0</v>
      </c>
    </row>
    <row r="22" spans="1:10" ht="16.5">
      <c r="A22" s="254" t="s">
        <v>124</v>
      </c>
      <c r="B22" s="254"/>
      <c r="C22" s="254"/>
      <c r="D22" s="254"/>
      <c r="E22" s="254"/>
      <c r="F22" s="254"/>
      <c r="G22" s="254"/>
      <c r="H22" s="254"/>
      <c r="I22" s="254"/>
      <c r="J22" s="82">
        <f>IF('評分報告'!O87="C",1.5,IF('評分報告'!O88="B",1,0))</f>
        <v>0</v>
      </c>
    </row>
    <row r="23" spans="1:10" ht="16.5">
      <c r="A23" s="154" t="s">
        <v>125</v>
      </c>
      <c r="B23" s="154"/>
      <c r="C23" s="154"/>
      <c r="D23" s="154"/>
      <c r="E23" s="154"/>
      <c r="F23" s="154"/>
      <c r="G23" s="154"/>
      <c r="H23" s="154"/>
      <c r="I23" s="251"/>
      <c r="J23" s="82">
        <f>IF('評分報告'!O89="C",1.5,IF('評分報告'!O89="B",1,0))</f>
        <v>0</v>
      </c>
    </row>
    <row r="24" spans="1:10" ht="16.5">
      <c r="A24" s="154" t="s">
        <v>126</v>
      </c>
      <c r="B24" s="154"/>
      <c r="C24" s="154"/>
      <c r="D24" s="154"/>
      <c r="E24" s="154"/>
      <c r="F24" s="154"/>
      <c r="G24" s="154"/>
      <c r="H24" s="154"/>
      <c r="I24" s="251"/>
      <c r="J24" s="82">
        <f>IF('評分報告'!O90="C",1.5,IF('評分報告'!O90="B",1,0))</f>
        <v>0</v>
      </c>
    </row>
    <row r="25" spans="1:10" ht="16.5">
      <c r="A25" s="154" t="s">
        <v>127</v>
      </c>
      <c r="B25" s="154"/>
      <c r="C25" s="154"/>
      <c r="D25" s="154"/>
      <c r="E25" s="154"/>
      <c r="F25" s="154"/>
      <c r="G25" s="154"/>
      <c r="H25" s="154"/>
      <c r="I25" s="251"/>
      <c r="J25" s="82">
        <f>IF('評分報告'!O91="C",1.5,IF('評分報告'!O91="B",1,0))</f>
        <v>0</v>
      </c>
    </row>
    <row r="26" spans="1:10" ht="16.5">
      <c r="A26" s="154" t="s">
        <v>23</v>
      </c>
      <c r="B26" s="154"/>
      <c r="C26" s="154"/>
      <c r="D26" s="154"/>
      <c r="E26" s="154"/>
      <c r="F26" s="154"/>
      <c r="G26" s="154"/>
      <c r="H26" s="154"/>
      <c r="I26" s="251"/>
      <c r="J26" s="82">
        <f>IF('評分報告'!O100&lt;6,'評分報告'!O100,5)</f>
        <v>0</v>
      </c>
    </row>
    <row r="27" spans="1:10" ht="16.5">
      <c r="A27" s="154" t="s">
        <v>24</v>
      </c>
      <c r="B27" s="154"/>
      <c r="C27" s="154"/>
      <c r="D27" s="154"/>
      <c r="E27" s="154"/>
      <c r="F27" s="154"/>
      <c r="G27" s="154"/>
      <c r="H27" s="154"/>
      <c r="I27" s="251"/>
      <c r="J27" s="82">
        <f>IF('評分報告'!O105&lt;4,'評分報告'!O105,3)</f>
        <v>0</v>
      </c>
    </row>
    <row r="28" spans="1:10" ht="16.5">
      <c r="A28" s="252" t="s">
        <v>140</v>
      </c>
      <c r="B28" s="252"/>
      <c r="C28" s="252"/>
      <c r="D28" s="252"/>
      <c r="E28" s="252"/>
      <c r="F28" s="252"/>
      <c r="G28" s="252"/>
      <c r="H28" s="252"/>
      <c r="I28" s="248"/>
      <c r="J28" s="84">
        <f>SUM(J18:J27)</f>
        <v>0</v>
      </c>
    </row>
    <row r="29" spans="1:10" s="76" customFormat="1" ht="16.5">
      <c r="A29" s="74" t="s">
        <v>25</v>
      </c>
      <c r="B29" s="74"/>
      <c r="C29" s="74"/>
      <c r="D29" s="74"/>
      <c r="E29" s="74"/>
      <c r="F29" s="74"/>
      <c r="G29" s="74"/>
      <c r="H29" s="74"/>
      <c r="I29" s="74"/>
      <c r="J29" s="75"/>
    </row>
    <row r="30" spans="1:10" s="76" customFormat="1" ht="16.5">
      <c r="A30" s="253" t="s">
        <v>136</v>
      </c>
      <c r="B30" s="253"/>
      <c r="C30" s="253"/>
      <c r="D30" s="253"/>
      <c r="E30" s="253"/>
      <c r="F30" s="253"/>
      <c r="G30" s="253"/>
      <c r="H30" s="253"/>
      <c r="I30" s="167"/>
      <c r="J30" s="81" t="s">
        <v>137</v>
      </c>
    </row>
    <row r="31" spans="1:10" s="79" customFormat="1" ht="16.5">
      <c r="A31" s="244" t="s">
        <v>178</v>
      </c>
      <c r="B31" s="244"/>
      <c r="C31" s="244"/>
      <c r="D31" s="244"/>
      <c r="E31" s="244"/>
      <c r="F31" s="244"/>
      <c r="G31" s="244"/>
      <c r="H31" s="244"/>
      <c r="I31" s="245"/>
      <c r="J31" s="85">
        <f>(IF('評分報告'!O118="",0,IF('評分報告'!O118="A",0,IF('評分報告'!O118="B",0,FIND('評分報告'!O118,"ABCDE")))))</f>
        <v>0</v>
      </c>
    </row>
    <row r="32" spans="1:10" s="79" customFormat="1" ht="16.5">
      <c r="A32" s="244" t="s">
        <v>179</v>
      </c>
      <c r="B32" s="244"/>
      <c r="C32" s="244"/>
      <c r="D32" s="244"/>
      <c r="E32" s="244"/>
      <c r="F32" s="244"/>
      <c r="G32" s="244"/>
      <c r="H32" s="244"/>
      <c r="I32" s="245"/>
      <c r="J32" s="85">
        <f>IF('評分報告'!O124&lt;3,'評分報告'!O124*2,4)</f>
        <v>0</v>
      </c>
    </row>
    <row r="33" spans="1:10" ht="16.5">
      <c r="A33" s="244" t="s">
        <v>180</v>
      </c>
      <c r="B33" s="244"/>
      <c r="C33" s="244"/>
      <c r="D33" s="244"/>
      <c r="E33" s="244"/>
      <c r="F33" s="244"/>
      <c r="G33" s="244"/>
      <c r="H33" s="244"/>
      <c r="I33" s="245"/>
      <c r="J33" s="82">
        <f>IF('評分報告'!O130&lt;3,'評分報告'!O130*2,4)</f>
        <v>0</v>
      </c>
    </row>
    <row r="34" spans="1:10" ht="16.5">
      <c r="A34" s="244" t="s">
        <v>181</v>
      </c>
      <c r="B34" s="244"/>
      <c r="C34" s="244"/>
      <c r="D34" s="244"/>
      <c r="E34" s="244"/>
      <c r="F34" s="244"/>
      <c r="G34" s="244"/>
      <c r="H34" s="244"/>
      <c r="I34" s="245"/>
      <c r="J34" s="82">
        <f>IF('評分報告'!O137&lt;4,'評分報告'!O137*2,6)</f>
        <v>0</v>
      </c>
    </row>
    <row r="35" spans="1:10" ht="16.5">
      <c r="A35" s="244" t="s">
        <v>142</v>
      </c>
      <c r="B35" s="244"/>
      <c r="C35" s="244"/>
      <c r="D35" s="244"/>
      <c r="E35" s="244"/>
      <c r="F35" s="244"/>
      <c r="G35" s="244"/>
      <c r="H35" s="244"/>
      <c r="I35" s="245"/>
      <c r="J35" s="82">
        <f>IF('評分報告'!O146&lt;11,'評分報告'!O146,11)</f>
        <v>0</v>
      </c>
    </row>
    <row r="36" spans="1:10" ht="16.5">
      <c r="A36" s="246" t="s">
        <v>182</v>
      </c>
      <c r="B36" s="246"/>
      <c r="C36" s="246"/>
      <c r="D36" s="246"/>
      <c r="E36" s="246"/>
      <c r="F36" s="246"/>
      <c r="G36" s="246"/>
      <c r="H36" s="246"/>
      <c r="I36" s="247"/>
      <c r="J36" s="82">
        <f>IF('評分報告'!O154&lt;4,'評分報告'!O154*5,20)</f>
        <v>0</v>
      </c>
    </row>
    <row r="37" spans="1:10" ht="16.5">
      <c r="A37" s="248" t="s">
        <v>140</v>
      </c>
      <c r="B37" s="249"/>
      <c r="C37" s="249"/>
      <c r="D37" s="249"/>
      <c r="E37" s="249"/>
      <c r="F37" s="249"/>
      <c r="G37" s="249"/>
      <c r="H37" s="249"/>
      <c r="I37" s="250"/>
      <c r="J37" s="84">
        <f>SUM(J31:J36)</f>
        <v>0</v>
      </c>
    </row>
    <row r="38" spans="1:10" ht="17.25" thickBot="1">
      <c r="A38" s="243" t="s">
        <v>143</v>
      </c>
      <c r="B38" s="243"/>
      <c r="C38" s="243"/>
      <c r="D38" s="243"/>
      <c r="E38" s="243"/>
      <c r="F38" s="243"/>
      <c r="G38" s="243"/>
      <c r="H38" s="243"/>
      <c r="I38" s="243"/>
      <c r="J38" s="86">
        <f>SUM(J37,J28,J15)</f>
        <v>0</v>
      </c>
    </row>
    <row r="39" spans="1:10" ht="17.25" thickTop="1">
      <c r="A39" s="83" t="s">
        <v>144</v>
      </c>
      <c r="B39" s="83"/>
      <c r="C39" s="83"/>
      <c r="D39" s="83"/>
      <c r="E39" s="83"/>
      <c r="F39" s="83"/>
      <c r="G39" s="83" t="s">
        <v>145</v>
      </c>
      <c r="H39" s="83"/>
      <c r="I39" s="83"/>
      <c r="J39" s="87"/>
    </row>
    <row r="40" spans="1:10" ht="30" customHeight="1">
      <c r="A40" s="88"/>
      <c r="B40" s="88"/>
      <c r="C40" s="88"/>
      <c r="D40" s="88"/>
      <c r="E40" s="88"/>
      <c r="F40" s="83"/>
      <c r="G40" s="88"/>
      <c r="H40" s="88"/>
      <c r="I40" s="88"/>
      <c r="J40" s="89"/>
    </row>
    <row r="41" spans="1:10" ht="30" customHeight="1">
      <c r="A41" s="239"/>
      <c r="B41" s="239"/>
      <c r="C41" s="239"/>
      <c r="D41" s="239"/>
      <c r="E41" s="239"/>
      <c r="F41" s="83"/>
      <c r="G41" s="239"/>
      <c r="H41" s="239"/>
      <c r="I41" s="239"/>
      <c r="J41" s="239"/>
    </row>
    <row r="42" spans="1:10" ht="16.5">
      <c r="A42" s="83"/>
      <c r="B42" s="83"/>
      <c r="C42" s="83"/>
      <c r="D42" s="83"/>
      <c r="E42" s="83"/>
      <c r="F42" s="83"/>
      <c r="G42" s="83"/>
      <c r="H42" s="83"/>
      <c r="I42" s="83"/>
      <c r="J42" s="87"/>
    </row>
    <row r="43" spans="1:10" ht="16.5">
      <c r="A43" s="83" t="s">
        <v>146</v>
      </c>
      <c r="B43" s="83"/>
      <c r="C43" s="83"/>
      <c r="D43" s="83"/>
      <c r="E43" s="83"/>
      <c r="F43" s="83"/>
      <c r="G43" s="83" t="s">
        <v>147</v>
      </c>
      <c r="H43" s="240"/>
      <c r="I43" s="240"/>
      <c r="J43" s="240"/>
    </row>
    <row r="44" spans="1:10" ht="16.5">
      <c r="A44" s="83"/>
      <c r="B44" s="83"/>
      <c r="C44" s="83"/>
      <c r="D44" s="83"/>
      <c r="E44" s="83"/>
      <c r="F44" s="83"/>
      <c r="G44" s="83"/>
      <c r="H44" s="83"/>
      <c r="I44" s="83"/>
      <c r="J44" s="87"/>
    </row>
    <row r="45" spans="1:10" ht="24.75" customHeight="1">
      <c r="A45" s="56" t="s">
        <v>148</v>
      </c>
      <c r="B45" s="241" t="s">
        <v>129</v>
      </c>
      <c r="C45" s="241"/>
      <c r="D45" s="91">
        <f>'評分報告'!E12</f>
        <v>0</v>
      </c>
      <c r="E45" s="92" t="s">
        <v>130</v>
      </c>
      <c r="F45" s="90">
        <f>'評分報告'!I12</f>
        <v>0</v>
      </c>
      <c r="G45" s="242">
        <f>'評分報告'!J12</f>
        <v>0</v>
      </c>
      <c r="H45" s="242"/>
      <c r="I45" s="93">
        <f>'評分報告'!N12</f>
        <v>0</v>
      </c>
      <c r="J45" s="94" t="s">
        <v>128</v>
      </c>
    </row>
    <row r="46" spans="1:10" ht="16.5">
      <c r="A46" s="95" t="s">
        <v>149</v>
      </c>
      <c r="B46" s="95"/>
      <c r="C46" s="83"/>
      <c r="D46" s="83"/>
      <c r="E46" s="83"/>
      <c r="F46" s="83"/>
      <c r="G46" s="83"/>
      <c r="H46" s="83"/>
      <c r="I46" s="83"/>
      <c r="J46" s="87"/>
    </row>
  </sheetData>
  <sheetProtection selectLockedCells="1"/>
  <mergeCells count="40">
    <mergeCell ref="A1:J1"/>
    <mergeCell ref="A2:J2"/>
    <mergeCell ref="A4:I4"/>
    <mergeCell ref="A5:I5"/>
    <mergeCell ref="A6:I6"/>
    <mergeCell ref="A7:I7"/>
    <mergeCell ref="A8:I8"/>
    <mergeCell ref="A9:I9"/>
    <mergeCell ref="A13:I13"/>
    <mergeCell ref="A15:I15"/>
    <mergeCell ref="A17:I17"/>
    <mergeCell ref="A18:I18"/>
    <mergeCell ref="A14:I14"/>
    <mergeCell ref="A10:I10"/>
    <mergeCell ref="A11:I11"/>
    <mergeCell ref="A12:I12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30:I30"/>
    <mergeCell ref="A31:I31"/>
    <mergeCell ref="A32:I32"/>
    <mergeCell ref="A33:I33"/>
    <mergeCell ref="A34:I34"/>
    <mergeCell ref="A35:I35"/>
    <mergeCell ref="A36:I36"/>
    <mergeCell ref="A37:I37"/>
    <mergeCell ref="A41:E41"/>
    <mergeCell ref="G41:J41"/>
    <mergeCell ref="H43:J43"/>
    <mergeCell ref="B45:C45"/>
    <mergeCell ref="G45:H45"/>
    <mergeCell ref="A38:I38"/>
  </mergeCells>
  <printOptions horizontalCentered="1"/>
  <pageMargins left="0.31496062992125984" right="0.35433070866141736" top="0.5905511811023623" bottom="0.5118110236220472" header="0.31496062992125984" footer="0.275590551181102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EKROFFD</cp:lastModifiedBy>
  <cp:lastPrinted>2021-02-02T10:12:35Z</cp:lastPrinted>
  <dcterms:created xsi:type="dcterms:W3CDTF">2008-05-28T14:29:28Z</dcterms:created>
  <dcterms:modified xsi:type="dcterms:W3CDTF">2021-12-17T02:39:08Z</dcterms:modified>
  <cp:category/>
  <cp:version/>
  <cp:contentType/>
  <cp:contentStatus/>
</cp:coreProperties>
</file>